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y Drive\FKNuklear.courses\sktn2393\work\"/>
    </mc:Choice>
  </mc:AlternateContent>
  <bookViews>
    <workbookView xWindow="0" yWindow="0" windowWidth="28800" windowHeight="12435" activeTab="4"/>
  </bookViews>
  <sheets>
    <sheet name="Sheet1" sheetId="1" r:id="rId1"/>
    <sheet name="Sheet2" sheetId="2" r:id="rId2"/>
    <sheet name="Sheet4" sheetId="4" r:id="rId3"/>
    <sheet name="Sheet5" sheetId="5" r:id="rId4"/>
    <sheet name="Sheet3" sheetId="3" r:id="rId5"/>
    <sheet name="Sheet6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6" l="1"/>
  <c r="J4" i="6"/>
  <c r="G4" i="6"/>
  <c r="D4" i="6"/>
  <c r="B5" i="6"/>
  <c r="E5" i="6" s="1"/>
  <c r="K4" i="6"/>
  <c r="H4" i="6"/>
  <c r="I4" i="6"/>
  <c r="E4" i="6"/>
  <c r="B5" i="5"/>
  <c r="E5" i="5" s="1"/>
  <c r="G5" i="5" s="1"/>
  <c r="K4" i="5"/>
  <c r="M4" i="5" s="1"/>
  <c r="H4" i="5"/>
  <c r="J4" i="5" s="1"/>
  <c r="L4" i="5" s="1"/>
  <c r="G4" i="5"/>
  <c r="I4" i="5" s="1"/>
  <c r="E4" i="5"/>
  <c r="D4" i="5"/>
  <c r="L4" i="6" l="1"/>
  <c r="N4" i="6"/>
  <c r="C5" i="6" s="1"/>
  <c r="D5" i="6" s="1"/>
  <c r="K5" i="6"/>
  <c r="B6" i="6"/>
  <c r="H5" i="6"/>
  <c r="F4" i="6"/>
  <c r="N4" i="5"/>
  <c r="C5" i="5" s="1"/>
  <c r="K5" i="5"/>
  <c r="M5" i="5" s="1"/>
  <c r="D5" i="5"/>
  <c r="H5" i="5"/>
  <c r="J5" i="5" s="1"/>
  <c r="B6" i="5"/>
  <c r="F4" i="5"/>
  <c r="C5" i="4"/>
  <c r="E12" i="4"/>
  <c r="G12" i="4" s="1"/>
  <c r="D12" i="4"/>
  <c r="E11" i="4"/>
  <c r="G11" i="4" s="1"/>
  <c r="D11" i="4"/>
  <c r="G10" i="4"/>
  <c r="E10" i="4"/>
  <c r="D10" i="4"/>
  <c r="G9" i="4"/>
  <c r="E9" i="4"/>
  <c r="D9" i="4"/>
  <c r="E8" i="4"/>
  <c r="G8" i="4" s="1"/>
  <c r="D8" i="4"/>
  <c r="E7" i="4"/>
  <c r="G7" i="4" s="1"/>
  <c r="D7" i="4"/>
  <c r="G6" i="4"/>
  <c r="F6" i="4"/>
  <c r="E6" i="4"/>
  <c r="D6" i="4"/>
  <c r="C6" i="4"/>
  <c r="C7" i="4" s="1"/>
  <c r="E5" i="4"/>
  <c r="G5" i="4" s="1"/>
  <c r="D5" i="4"/>
  <c r="F5" i="4" s="1"/>
  <c r="G4" i="4"/>
  <c r="E4" i="4"/>
  <c r="F4" i="4"/>
  <c r="D4" i="4"/>
  <c r="B6" i="4"/>
  <c r="B5" i="4"/>
  <c r="L4" i="4"/>
  <c r="I12" i="3"/>
  <c r="I11" i="3"/>
  <c r="I10" i="3"/>
  <c r="I9" i="3"/>
  <c r="I8" i="3"/>
  <c r="I7" i="3"/>
  <c r="I6" i="3"/>
  <c r="I5" i="3"/>
  <c r="I4" i="3"/>
  <c r="C6" i="3"/>
  <c r="D5" i="3"/>
  <c r="F4" i="3"/>
  <c r="E4" i="3"/>
  <c r="D4" i="3"/>
  <c r="B5" i="3"/>
  <c r="F12" i="2"/>
  <c r="D12" i="2"/>
  <c r="G12" i="2" s="1"/>
  <c r="F11" i="2"/>
  <c r="D11" i="2"/>
  <c r="G11" i="2" s="1"/>
  <c r="F10" i="2"/>
  <c r="G10" i="2" s="1"/>
  <c r="D10" i="2"/>
  <c r="G9" i="2"/>
  <c r="F9" i="2"/>
  <c r="D9" i="2"/>
  <c r="F8" i="2"/>
  <c r="D8" i="2"/>
  <c r="G8" i="2" s="1"/>
  <c r="F7" i="2"/>
  <c r="G7" i="2" s="1"/>
  <c r="D7" i="2"/>
  <c r="F6" i="2"/>
  <c r="G6" i="2" s="1"/>
  <c r="D6" i="2"/>
  <c r="C6" i="2"/>
  <c r="E6" i="2" s="1"/>
  <c r="F5" i="2"/>
  <c r="D5" i="2"/>
  <c r="G5" i="2" s="1"/>
  <c r="C5" i="2"/>
  <c r="G4" i="2"/>
  <c r="F4" i="2"/>
  <c r="E4" i="2"/>
  <c r="B5" i="2"/>
  <c r="K5" i="2" s="1"/>
  <c r="K4" i="2"/>
  <c r="D4" i="2"/>
  <c r="E4" i="1"/>
  <c r="C5" i="1"/>
  <c r="D4" i="1"/>
  <c r="B5" i="1"/>
  <c r="B6" i="1" s="1"/>
  <c r="B7" i="1" s="1"/>
  <c r="B8" i="1" s="1"/>
  <c r="B9" i="1" s="1"/>
  <c r="B10" i="1" s="1"/>
  <c r="B11" i="1" s="1"/>
  <c r="B12" i="1" s="1"/>
  <c r="E12" i="1" s="1"/>
  <c r="H6" i="6" l="1"/>
  <c r="B7" i="6"/>
  <c r="K6" i="6"/>
  <c r="E6" i="6"/>
  <c r="F5" i="6"/>
  <c r="G5" i="6" s="1"/>
  <c r="N5" i="5"/>
  <c r="H6" i="5"/>
  <c r="J6" i="5" s="1"/>
  <c r="D6" i="5"/>
  <c r="E6" i="5"/>
  <c r="G6" i="5" s="1"/>
  <c r="B7" i="5"/>
  <c r="K6" i="5"/>
  <c r="M6" i="5" s="1"/>
  <c r="I5" i="5"/>
  <c r="F5" i="5"/>
  <c r="C6" i="5"/>
  <c r="L5" i="5"/>
  <c r="C8" i="4"/>
  <c r="F7" i="4"/>
  <c r="B7" i="4"/>
  <c r="L6" i="4"/>
  <c r="L5" i="4"/>
  <c r="D6" i="3"/>
  <c r="E5" i="3"/>
  <c r="F5" i="3" s="1"/>
  <c r="G5" i="3" s="1"/>
  <c r="G4" i="3"/>
  <c r="C5" i="3" s="1"/>
  <c r="B6" i="3"/>
  <c r="C7" i="2"/>
  <c r="E5" i="2"/>
  <c r="B6" i="2"/>
  <c r="D9" i="1"/>
  <c r="D6" i="1"/>
  <c r="D11" i="1"/>
  <c r="E9" i="1"/>
  <c r="D7" i="1"/>
  <c r="E5" i="1"/>
  <c r="E10" i="1"/>
  <c r="D5" i="1"/>
  <c r="C6" i="1" s="1"/>
  <c r="C7" i="1" s="1"/>
  <c r="D10" i="1"/>
  <c r="E6" i="1"/>
  <c r="D8" i="1"/>
  <c r="D12" i="1"/>
  <c r="E7" i="1"/>
  <c r="E11" i="1"/>
  <c r="E8" i="1"/>
  <c r="I5" i="6" l="1"/>
  <c r="J5" i="6" s="1"/>
  <c r="L5" i="6" s="1"/>
  <c r="M5" i="6" s="1"/>
  <c r="B8" i="6"/>
  <c r="K7" i="6"/>
  <c r="H7" i="6"/>
  <c r="E7" i="6"/>
  <c r="N6" i="5"/>
  <c r="C7" i="5"/>
  <c r="L6" i="5"/>
  <c r="F6" i="5"/>
  <c r="I6" i="5"/>
  <c r="B8" i="5"/>
  <c r="K7" i="5"/>
  <c r="M7" i="5" s="1"/>
  <c r="E7" i="5"/>
  <c r="G7" i="5" s="1"/>
  <c r="H7" i="5"/>
  <c r="J7" i="5" s="1"/>
  <c r="D7" i="5"/>
  <c r="F8" i="4"/>
  <c r="C9" i="4"/>
  <c r="B8" i="4"/>
  <c r="L7" i="4"/>
  <c r="E6" i="3"/>
  <c r="F6" i="3" s="1"/>
  <c r="G6" i="3" s="1"/>
  <c r="C7" i="3" s="1"/>
  <c r="B7" i="3"/>
  <c r="C8" i="1"/>
  <c r="C8" i="2"/>
  <c r="E7" i="2"/>
  <c r="K6" i="2"/>
  <c r="B7" i="2"/>
  <c r="C9" i="1"/>
  <c r="C10" i="1" s="1"/>
  <c r="C11" i="1" s="1"/>
  <c r="C12" i="1" s="1"/>
  <c r="N5" i="6" l="1"/>
  <c r="C6" i="6" s="1"/>
  <c r="B9" i="6"/>
  <c r="E8" i="6"/>
  <c r="K8" i="6"/>
  <c r="H8" i="6"/>
  <c r="N7" i="5"/>
  <c r="H8" i="5"/>
  <c r="J8" i="5" s="1"/>
  <c r="E8" i="5"/>
  <c r="G8" i="5" s="1"/>
  <c r="D8" i="5"/>
  <c r="N8" i="5" s="1"/>
  <c r="B9" i="5"/>
  <c r="K8" i="5"/>
  <c r="M8" i="5" s="1"/>
  <c r="L7" i="5"/>
  <c r="F7" i="5"/>
  <c r="I7" i="5"/>
  <c r="C8" i="5"/>
  <c r="F9" i="4"/>
  <c r="C10" i="4"/>
  <c r="B9" i="4"/>
  <c r="L8" i="4"/>
  <c r="D7" i="3"/>
  <c r="B8" i="3"/>
  <c r="E8" i="2"/>
  <c r="C9" i="2"/>
  <c r="K7" i="2"/>
  <c r="B8" i="2"/>
  <c r="D6" i="6" l="1"/>
  <c r="F6" i="6" s="1"/>
  <c r="G6" i="6" s="1"/>
  <c r="I6" i="6" s="1"/>
  <c r="J6" i="6" s="1"/>
  <c r="L6" i="6" s="1"/>
  <c r="M6" i="6" s="1"/>
  <c r="E9" i="6"/>
  <c r="H9" i="6"/>
  <c r="B10" i="6"/>
  <c r="K9" i="6"/>
  <c r="F8" i="5"/>
  <c r="I8" i="5"/>
  <c r="C9" i="5"/>
  <c r="L8" i="5"/>
  <c r="E9" i="5"/>
  <c r="G9" i="5" s="1"/>
  <c r="B10" i="5"/>
  <c r="H9" i="5"/>
  <c r="J9" i="5" s="1"/>
  <c r="D9" i="5"/>
  <c r="N9" i="5" s="1"/>
  <c r="K9" i="5"/>
  <c r="M9" i="5" s="1"/>
  <c r="C11" i="4"/>
  <c r="F10" i="4"/>
  <c r="L9" i="4"/>
  <c r="B10" i="4"/>
  <c r="E7" i="3"/>
  <c r="F7" i="3" s="1"/>
  <c r="G7" i="3" s="1"/>
  <c r="C8" i="3" s="1"/>
  <c r="B9" i="3"/>
  <c r="C10" i="2"/>
  <c r="E9" i="2"/>
  <c r="K8" i="2"/>
  <c r="B9" i="2"/>
  <c r="N6" i="6" l="1"/>
  <c r="C7" i="6" s="1"/>
  <c r="H10" i="6"/>
  <c r="E10" i="6"/>
  <c r="B11" i="6"/>
  <c r="K10" i="6"/>
  <c r="I9" i="5"/>
  <c r="C10" i="5"/>
  <c r="L9" i="5"/>
  <c r="F9" i="5"/>
  <c r="H10" i="5"/>
  <c r="J10" i="5" s="1"/>
  <c r="D10" i="5"/>
  <c r="B11" i="5"/>
  <c r="K10" i="5"/>
  <c r="M10" i="5" s="1"/>
  <c r="E10" i="5"/>
  <c r="G10" i="5" s="1"/>
  <c r="C12" i="4"/>
  <c r="F12" i="4" s="1"/>
  <c r="F11" i="4"/>
  <c r="B11" i="4"/>
  <c r="L10" i="4"/>
  <c r="D8" i="3"/>
  <c r="B10" i="3"/>
  <c r="E10" i="2"/>
  <c r="C11" i="2"/>
  <c r="K9" i="2"/>
  <c r="B10" i="2"/>
  <c r="D7" i="6" l="1"/>
  <c r="F7" i="6" s="1"/>
  <c r="G7" i="6" s="1"/>
  <c r="I7" i="6" s="1"/>
  <c r="J7" i="6" s="1"/>
  <c r="L7" i="6" s="1"/>
  <c r="M7" i="6" s="1"/>
  <c r="B12" i="6"/>
  <c r="K11" i="6"/>
  <c r="H11" i="6"/>
  <c r="E11" i="6"/>
  <c r="B12" i="5"/>
  <c r="K11" i="5"/>
  <c r="M11" i="5" s="1"/>
  <c r="E11" i="5"/>
  <c r="G11" i="5" s="1"/>
  <c r="H11" i="5"/>
  <c r="J11" i="5" s="1"/>
  <c r="D11" i="5"/>
  <c r="N10" i="5"/>
  <c r="C11" i="5"/>
  <c r="L10" i="5"/>
  <c r="F10" i="5"/>
  <c r="I10" i="5"/>
  <c r="B12" i="4"/>
  <c r="L11" i="4"/>
  <c r="E8" i="3"/>
  <c r="F8" i="3" s="1"/>
  <c r="G8" i="3" s="1"/>
  <c r="C9" i="3" s="1"/>
  <c r="B11" i="3"/>
  <c r="C12" i="2"/>
  <c r="E12" i="2" s="1"/>
  <c r="E11" i="2"/>
  <c r="K10" i="2"/>
  <c r="B11" i="2"/>
  <c r="N7" i="6" l="1"/>
  <c r="C8" i="6" s="1"/>
  <c r="K12" i="6"/>
  <c r="E12" i="6"/>
  <c r="H12" i="6"/>
  <c r="I11" i="5"/>
  <c r="F11" i="5"/>
  <c r="C12" i="5"/>
  <c r="L11" i="5"/>
  <c r="N11" i="5"/>
  <c r="H12" i="5"/>
  <c r="J12" i="5" s="1"/>
  <c r="D12" i="5"/>
  <c r="E12" i="5"/>
  <c r="G12" i="5" s="1"/>
  <c r="K12" i="5"/>
  <c r="M12" i="5" s="1"/>
  <c r="B13" i="4"/>
  <c r="L12" i="4"/>
  <c r="D9" i="3"/>
  <c r="B12" i="3"/>
  <c r="K11" i="2"/>
  <c r="B12" i="2"/>
  <c r="D8" i="6" l="1"/>
  <c r="F8" i="6" s="1"/>
  <c r="G8" i="6" s="1"/>
  <c r="N12" i="5"/>
  <c r="F12" i="5"/>
  <c r="L12" i="5"/>
  <c r="I12" i="5"/>
  <c r="B14" i="4"/>
  <c r="L13" i="4"/>
  <c r="E9" i="3"/>
  <c r="F9" i="3" s="1"/>
  <c r="G9" i="3" s="1"/>
  <c r="C10" i="3" s="1"/>
  <c r="B13" i="3"/>
  <c r="K12" i="2"/>
  <c r="B13" i="2"/>
  <c r="I8" i="6" l="1"/>
  <c r="J8" i="6" s="1"/>
  <c r="L8" i="6" s="1"/>
  <c r="M8" i="6" s="1"/>
  <c r="B15" i="4"/>
  <c r="L14" i="4"/>
  <c r="D10" i="3"/>
  <c r="B14" i="3"/>
  <c r="K13" i="2"/>
  <c r="B14" i="2"/>
  <c r="N8" i="6" l="1"/>
  <c r="C9" i="6" s="1"/>
  <c r="B16" i="4"/>
  <c r="L15" i="4"/>
  <c r="E10" i="3"/>
  <c r="F10" i="3" s="1"/>
  <c r="G10" i="3" s="1"/>
  <c r="C11" i="3" s="1"/>
  <c r="B15" i="3"/>
  <c r="K14" i="2"/>
  <c r="B15" i="2"/>
  <c r="D9" i="6" l="1"/>
  <c r="F9" i="6" s="1"/>
  <c r="G9" i="6" s="1"/>
  <c r="B17" i="4"/>
  <c r="L16" i="4"/>
  <c r="D11" i="3"/>
  <c r="E11" i="3" s="1"/>
  <c r="F11" i="3" s="1"/>
  <c r="B16" i="3"/>
  <c r="K15" i="2"/>
  <c r="B16" i="2"/>
  <c r="I9" i="6" l="1"/>
  <c r="J9" i="6" s="1"/>
  <c r="L9" i="6" s="1"/>
  <c r="M9" i="6" s="1"/>
  <c r="B18" i="4"/>
  <c r="L17" i="4"/>
  <c r="G11" i="3"/>
  <c r="C12" i="3" s="1"/>
  <c r="B17" i="3"/>
  <c r="K16" i="2"/>
  <c r="B17" i="2"/>
  <c r="N9" i="6" l="1"/>
  <c r="C10" i="6" s="1"/>
  <c r="B19" i="4"/>
  <c r="L18" i="4"/>
  <c r="D12" i="3"/>
  <c r="B18" i="3"/>
  <c r="K17" i="2"/>
  <c r="B18" i="2"/>
  <c r="D10" i="6" l="1"/>
  <c r="F10" i="6" s="1"/>
  <c r="G10" i="6" s="1"/>
  <c r="I10" i="6" s="1"/>
  <c r="J10" i="6" s="1"/>
  <c r="L10" i="6" s="1"/>
  <c r="M10" i="6" s="1"/>
  <c r="B20" i="4"/>
  <c r="L19" i="4"/>
  <c r="E12" i="3"/>
  <c r="F12" i="3" s="1"/>
  <c r="G12" i="3" s="1"/>
  <c r="B19" i="3"/>
  <c r="K18" i="2"/>
  <c r="B19" i="2"/>
  <c r="N10" i="6" l="1"/>
  <c r="C11" i="6" s="1"/>
  <c r="B21" i="4"/>
  <c r="L20" i="4"/>
  <c r="B20" i="3"/>
  <c r="K19" i="2"/>
  <c r="B20" i="2"/>
  <c r="D11" i="6" l="1"/>
  <c r="F11" i="6" s="1"/>
  <c r="G11" i="6" s="1"/>
  <c r="B22" i="4"/>
  <c r="L21" i="4"/>
  <c r="B21" i="3"/>
  <c r="K20" i="2"/>
  <c r="B21" i="2"/>
  <c r="I11" i="6" l="1"/>
  <c r="J11" i="6" s="1"/>
  <c r="L11" i="6" s="1"/>
  <c r="M11" i="6" s="1"/>
  <c r="B23" i="4"/>
  <c r="L22" i="4"/>
  <c r="B22" i="3"/>
  <c r="K21" i="2"/>
  <c r="B22" i="2"/>
  <c r="N11" i="6" l="1"/>
  <c r="C12" i="6" s="1"/>
  <c r="B24" i="4"/>
  <c r="L23" i="4"/>
  <c r="B23" i="3"/>
  <c r="K22" i="2"/>
  <c r="B23" i="2"/>
  <c r="D12" i="6" l="1"/>
  <c r="F12" i="6" s="1"/>
  <c r="G12" i="6" s="1"/>
  <c r="B25" i="4"/>
  <c r="L24" i="4"/>
  <c r="B24" i="3"/>
  <c r="K23" i="2"/>
  <c r="B24" i="2"/>
  <c r="I12" i="6" l="1"/>
  <c r="J12" i="6" s="1"/>
  <c r="L12" i="6" s="1"/>
  <c r="M12" i="6" s="1"/>
  <c r="B26" i="4"/>
  <c r="L25" i="4"/>
  <c r="B25" i="3"/>
  <c r="K24" i="2"/>
  <c r="B25" i="2"/>
  <c r="N12" i="6" l="1"/>
  <c r="B27" i="4"/>
  <c r="L26" i="4"/>
  <c r="B26" i="3"/>
  <c r="K25" i="2"/>
  <c r="B26" i="2"/>
  <c r="B28" i="4" l="1"/>
  <c r="L27" i="4"/>
  <c r="B27" i="3"/>
  <c r="K26" i="2"/>
  <c r="B27" i="2"/>
  <c r="B29" i="4" l="1"/>
  <c r="L28" i="4"/>
  <c r="B28" i="3"/>
  <c r="K27" i="2"/>
  <c r="B28" i="2"/>
  <c r="B30" i="4" l="1"/>
  <c r="L29" i="4"/>
  <c r="B29" i="3"/>
  <c r="K28" i="2"/>
  <c r="B29" i="2"/>
  <c r="B31" i="4" l="1"/>
  <c r="L30" i="4"/>
  <c r="B30" i="3"/>
  <c r="K29" i="2"/>
  <c r="B30" i="2"/>
  <c r="B32" i="4" l="1"/>
  <c r="L31" i="4"/>
  <c r="B31" i="3"/>
  <c r="K30" i="2"/>
  <c r="B31" i="2"/>
  <c r="B33" i="4" l="1"/>
  <c r="L32" i="4"/>
  <c r="B32" i="3"/>
  <c r="K31" i="2"/>
  <c r="B32" i="2"/>
  <c r="B34" i="4" l="1"/>
  <c r="L33" i="4"/>
  <c r="B33" i="3"/>
  <c r="K32" i="2"/>
  <c r="B33" i="2"/>
  <c r="B35" i="4" l="1"/>
  <c r="L34" i="4"/>
  <c r="B34" i="3"/>
  <c r="K33" i="2"/>
  <c r="B34" i="2"/>
  <c r="B36" i="4" l="1"/>
  <c r="L35" i="4"/>
  <c r="B35" i="3"/>
  <c r="K34" i="2"/>
  <c r="B35" i="2"/>
  <c r="B37" i="4" l="1"/>
  <c r="L36" i="4"/>
  <c r="B36" i="3"/>
  <c r="K35" i="2"/>
  <c r="B36" i="2"/>
  <c r="B38" i="4" l="1"/>
  <c r="L37" i="4"/>
  <c r="B37" i="3"/>
  <c r="K36" i="2"/>
  <c r="B37" i="2"/>
  <c r="B39" i="4" l="1"/>
  <c r="L38" i="4"/>
  <c r="B38" i="3"/>
  <c r="K37" i="2"/>
  <c r="B38" i="2"/>
  <c r="B40" i="4" l="1"/>
  <c r="L39" i="4"/>
  <c r="B39" i="3"/>
  <c r="K38" i="2"/>
  <c r="B39" i="2"/>
  <c r="B41" i="4" l="1"/>
  <c r="L40" i="4"/>
  <c r="B40" i="3"/>
  <c r="K39" i="2"/>
  <c r="B40" i="2"/>
  <c r="B42" i="4" l="1"/>
  <c r="L41" i="4"/>
  <c r="B41" i="3"/>
  <c r="K40" i="2"/>
  <c r="B41" i="2"/>
  <c r="B43" i="4" l="1"/>
  <c r="L42" i="4"/>
  <c r="B42" i="3"/>
  <c r="K41" i="2"/>
  <c r="B42" i="2"/>
  <c r="B44" i="4" l="1"/>
  <c r="L43" i="4"/>
  <c r="B43" i="3"/>
  <c r="K42" i="2"/>
  <c r="B43" i="2"/>
  <c r="B45" i="4" l="1"/>
  <c r="L45" i="4" s="1"/>
  <c r="L44" i="4"/>
  <c r="B44" i="3"/>
  <c r="K43" i="2"/>
  <c r="B44" i="2"/>
  <c r="B45" i="3" l="1"/>
  <c r="K44" i="2"/>
  <c r="B45" i="2"/>
  <c r="K45" i="2" l="1"/>
</calcChain>
</file>

<file path=xl/sharedStrings.xml><?xml version="1.0" encoding="utf-8"?>
<sst xmlns="http://schemas.openxmlformats.org/spreadsheetml/2006/main" count="65" uniqueCount="27">
  <si>
    <t>xi</t>
  </si>
  <si>
    <t>yi</t>
  </si>
  <si>
    <t>dydx</t>
  </si>
  <si>
    <t>h</t>
  </si>
  <si>
    <t>init.cond.</t>
  </si>
  <si>
    <t>y-true</t>
  </si>
  <si>
    <t>predictor</t>
  </si>
  <si>
    <t>dy0dx</t>
  </si>
  <si>
    <t>dydx avg</t>
  </si>
  <si>
    <t>y(i+1) predicted</t>
  </si>
  <si>
    <t>ytrue</t>
  </si>
  <si>
    <t>dydx-midpoint</t>
  </si>
  <si>
    <t>dydxpredictor</t>
  </si>
  <si>
    <t>y-midpoin t</t>
  </si>
  <si>
    <t>xi-midpoint</t>
  </si>
  <si>
    <t>f(xi,yi)</t>
  </si>
  <si>
    <t>k1</t>
  </si>
  <si>
    <t>xk2</t>
  </si>
  <si>
    <t>yk2</t>
  </si>
  <si>
    <t>k2</t>
  </si>
  <si>
    <t>xk3</t>
  </si>
  <si>
    <t>yk3</t>
  </si>
  <si>
    <t>k3</t>
  </si>
  <si>
    <t>xk4</t>
  </si>
  <si>
    <t>yk4</t>
  </si>
  <si>
    <t>k4</t>
  </si>
  <si>
    <t>slope'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</si>
</sst>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24352"/>
        <c:axId val="133624896"/>
      </c:scatterChart>
      <c:valAx>
        <c:axId val="133624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4896"/>
        <c:crosses val="autoZero"/>
        <c:crossBetween val="midCat"/>
      </c:valAx>
      <c:valAx>
        <c:axId val="133624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43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</c:ser>
        <c:ser>
          <c:idx val="2"/>
          <c:order val="2"/>
          <c:tx>
            <c:v>Heun's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Sheet2!$C$4:$C$12</c:f>
              <c:numCache>
                <c:formatCode>General</c:formatCode>
                <c:ptCount val="9"/>
                <c:pt idx="0">
                  <c:v>1</c:v>
                </c:pt>
                <c:pt idx="1">
                  <c:v>3.4375</c:v>
                </c:pt>
                <c:pt idx="2">
                  <c:v>3.375</c:v>
                </c:pt>
                <c:pt idx="3">
                  <c:v>2.6875</c:v>
                </c:pt>
                <c:pt idx="4">
                  <c:v>2.5</c:v>
                </c:pt>
                <c:pt idx="5">
                  <c:v>3.1875</c:v>
                </c:pt>
                <c:pt idx="6">
                  <c:v>4.375</c:v>
                </c:pt>
                <c:pt idx="7">
                  <c:v>4.9375</c:v>
                </c:pt>
                <c:pt idx="8">
                  <c:v>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26528"/>
        <c:axId val="133632512"/>
      </c:scatterChart>
      <c:valAx>
        <c:axId val="1336265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32512"/>
        <c:crosses val="autoZero"/>
        <c:crossBetween val="midCat"/>
      </c:valAx>
      <c:valAx>
        <c:axId val="133632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65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yi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Sheet1!$C$4:$C$100</c:f>
              <c:numCache>
                <c:formatCode>General</c:formatCode>
                <c:ptCount val="97"/>
                <c:pt idx="0">
                  <c:v>1</c:v>
                </c:pt>
                <c:pt idx="1">
                  <c:v>5.25</c:v>
                </c:pt>
                <c:pt idx="2">
                  <c:v>5.875</c:v>
                </c:pt>
                <c:pt idx="3">
                  <c:v>5.125</c:v>
                </c:pt>
                <c:pt idx="4">
                  <c:v>4.5</c:v>
                </c:pt>
                <c:pt idx="5">
                  <c:v>4.75</c:v>
                </c:pt>
                <c:pt idx="6">
                  <c:v>5.875</c:v>
                </c:pt>
                <c:pt idx="7">
                  <c:v>7.125</c:v>
                </c:pt>
                <c:pt idx="8">
                  <c:v>7</c:v>
                </c:pt>
              </c:numCache>
            </c:numRef>
          </c:yVal>
          <c:smooth val="1"/>
        </c:ser>
        <c:ser>
          <c:idx val="1"/>
          <c:order val="1"/>
          <c:tx>
            <c:v>TRUE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Sheet1!$B$4:$B$100</c:f>
              <c:numCache>
                <c:formatCode>General</c:formatCode>
                <c:ptCount val="97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Sheet1!$E$4:$E$100</c:f>
              <c:numCache>
                <c:formatCode>General</c:formatCode>
                <c:ptCount val="97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</c:ser>
        <c:ser>
          <c:idx val="2"/>
          <c:order val="2"/>
          <c:tx>
            <c:v>Heun's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Sheet2!$B$4:$B$12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Sheet2!$C$4:$C$12</c:f>
              <c:numCache>
                <c:formatCode>General</c:formatCode>
                <c:ptCount val="9"/>
                <c:pt idx="0">
                  <c:v>1</c:v>
                </c:pt>
                <c:pt idx="1">
                  <c:v>3.4375</c:v>
                </c:pt>
                <c:pt idx="2">
                  <c:v>3.375</c:v>
                </c:pt>
                <c:pt idx="3">
                  <c:v>2.6875</c:v>
                </c:pt>
                <c:pt idx="4">
                  <c:v>2.5</c:v>
                </c:pt>
                <c:pt idx="5">
                  <c:v>3.1875</c:v>
                </c:pt>
                <c:pt idx="6">
                  <c:v>4.375</c:v>
                </c:pt>
                <c:pt idx="7">
                  <c:v>4.9375</c:v>
                </c:pt>
                <c:pt idx="8">
                  <c:v>3</c:v>
                </c:pt>
              </c:numCache>
            </c:numRef>
          </c:yVal>
          <c:smooth val="1"/>
        </c:ser>
        <c:ser>
          <c:idx val="3"/>
          <c:order val="3"/>
          <c:tx>
            <c:v>midpoint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Sheet4!$B$4:$B$12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Sheet4!$C$4:$C$12</c:f>
              <c:numCache>
                <c:formatCode>General</c:formatCode>
                <c:ptCount val="9"/>
                <c:pt idx="0">
                  <c:v>1</c:v>
                </c:pt>
                <c:pt idx="1">
                  <c:v>3.109375</c:v>
                </c:pt>
                <c:pt idx="2">
                  <c:v>2.8125</c:v>
                </c:pt>
                <c:pt idx="3">
                  <c:v>1.984375</c:v>
                </c:pt>
                <c:pt idx="4">
                  <c:v>1.75</c:v>
                </c:pt>
                <c:pt idx="5">
                  <c:v>2.484375</c:v>
                </c:pt>
                <c:pt idx="6">
                  <c:v>3.8125</c:v>
                </c:pt>
                <c:pt idx="7">
                  <c:v>4.609375</c:v>
                </c:pt>
                <c:pt idx="8">
                  <c:v>3</c:v>
                </c:pt>
              </c:numCache>
            </c:numRef>
          </c:yVal>
          <c:smooth val="1"/>
        </c:ser>
        <c:ser>
          <c:idx val="4"/>
          <c:order val="4"/>
          <c:tx>
            <c:v>RK 4th order</c:v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Sheet5!$B$4:$B$12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Sheet5!$C$4:$C$12</c:f>
              <c:numCache>
                <c:formatCode>General</c:formatCode>
                <c:ptCount val="9"/>
                <c:pt idx="0">
                  <c:v>1</c:v>
                </c:pt>
                <c:pt idx="1">
                  <c:v>3.21875</c:v>
                </c:pt>
                <c:pt idx="2">
                  <c:v>3</c:v>
                </c:pt>
                <c:pt idx="3">
                  <c:v>2.21875</c:v>
                </c:pt>
                <c:pt idx="4">
                  <c:v>2</c:v>
                </c:pt>
                <c:pt idx="5">
                  <c:v>2.71875</c:v>
                </c:pt>
                <c:pt idx="6">
                  <c:v>4</c:v>
                </c:pt>
                <c:pt idx="7">
                  <c:v>4.71875</c:v>
                </c:pt>
                <c:pt idx="8">
                  <c:v>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628704"/>
        <c:axId val="133629792"/>
      </c:scatterChart>
      <c:valAx>
        <c:axId val="13362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9792"/>
        <c:crosses val="autoZero"/>
        <c:crossBetween val="midCat"/>
      </c:valAx>
      <c:valAx>
        <c:axId val="133629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62870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v>TRUE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Sheet3!$B$4:$B$12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Sheet3!$I$4:$I$12</c:f>
              <c:numCache>
                <c:formatCode>General</c:formatCode>
                <c:ptCount val="9"/>
                <c:pt idx="0">
                  <c:v>2</c:v>
                </c:pt>
                <c:pt idx="1">
                  <c:v>3.7515213032808568</c:v>
                </c:pt>
                <c:pt idx="2">
                  <c:v>6.1946313772093724</c:v>
                </c:pt>
                <c:pt idx="3">
                  <c:v>9.7070419362375162</c:v>
                </c:pt>
                <c:pt idx="4">
                  <c:v>14.843921907646489</c:v>
                </c:pt>
                <c:pt idx="5">
                  <c:v>22.427013600091023</c:v>
                </c:pt>
                <c:pt idx="6">
                  <c:v>33.677171767968169</c:v>
                </c:pt>
                <c:pt idx="7">
                  <c:v>50.411771971967376</c:v>
                </c:pt>
                <c:pt idx="8">
                  <c:v>75.338962609158571</c:v>
                </c:pt>
              </c:numCache>
            </c:numRef>
          </c:yVal>
          <c:smooth val="1"/>
        </c:ser>
        <c:ser>
          <c:idx val="1"/>
          <c:order val="1"/>
          <c:tx>
            <c:v>heun's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Sheet3!$B$4:$B$12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Sheet3!$C$4:$C$12</c:f>
              <c:numCache>
                <c:formatCode>General</c:formatCode>
                <c:ptCount val="9"/>
                <c:pt idx="0">
                  <c:v>2</c:v>
                </c:pt>
                <c:pt idx="1">
                  <c:v>3.3125</c:v>
                </c:pt>
                <c:pt idx="2">
                  <c:v>5.1985838458722231</c:v>
                </c:pt>
                <c:pt idx="3">
                  <c:v>7.9560902544494931</c:v>
                </c:pt>
                <c:pt idx="4">
                  <c:v>12.025900126077627</c:v>
                </c:pt>
                <c:pt idx="5">
                  <c:v>18.063041216189596</c:v>
                </c:pt>
                <c:pt idx="6">
                  <c:v>27.042599123276759</c:v>
                </c:pt>
                <c:pt idx="7">
                  <c:v>40.417589231182774</c:v>
                </c:pt>
                <c:pt idx="8">
                  <c:v>60.354373436281392</c:v>
                </c:pt>
              </c:numCache>
            </c:numRef>
          </c:yVal>
          <c:smooth val="1"/>
        </c:ser>
        <c:ser>
          <c:idx val="2"/>
          <c:order val="2"/>
          <c:tx>
            <c:v>RK 4th order</c:v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Sheet6!$B$4:$B$12</c:f>
              <c:numCache>
                <c:formatCode>General</c:formatCode>
                <c:ptCount val="9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</c:numCache>
            </c:numRef>
          </c:xVal>
          <c:yVal>
            <c:numRef>
              <c:f>Sheet6!$C$4:$C$12</c:f>
              <c:numCache>
                <c:formatCode>General</c:formatCode>
                <c:ptCount val="9"/>
                <c:pt idx="0">
                  <c:v>1</c:v>
                </c:pt>
                <c:pt idx="1">
                  <c:v>2.9728909062147899</c:v>
                </c:pt>
                <c:pt idx="2">
                  <c:v>5.5884991684341481</c:v>
                </c:pt>
                <c:pt idx="3">
                  <c:v>9.2353911654130325</c:v>
                </c:pt>
                <c:pt idx="4">
                  <c:v>14.477211821757786</c:v>
                </c:pt>
                <c:pt idx="5">
                  <c:v>22.142337815753976</c:v>
                </c:pt>
                <c:pt idx="6">
                  <c:v>33.45684026909862</c:v>
                </c:pt>
                <c:pt idx="7">
                  <c:v>50.242231045240452</c:v>
                </c:pt>
                <c:pt idx="8">
                  <c:v>75.209989922401576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2706656"/>
        <c:axId val="2042693056"/>
      </c:scatterChart>
      <c:valAx>
        <c:axId val="20427066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693056"/>
        <c:crosses val="autoZero"/>
        <c:crossBetween val="midCat"/>
      </c:valAx>
      <c:valAx>
        <c:axId val="20426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427066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9</xdr:row>
      <xdr:rowOff>136525</xdr:rowOff>
    </xdr:from>
    <xdr:to>
      <xdr:col>17</xdr:col>
      <xdr:colOff>114300</xdr:colOff>
      <xdr:row>24</xdr:row>
      <xdr:rowOff>22225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24493</xdr:colOff>
      <xdr:row>5</xdr:row>
      <xdr:rowOff>95704</xdr:rowOff>
    </xdr:from>
    <xdr:to>
      <xdr:col>16</xdr:col>
      <xdr:colOff>332014</xdr:colOff>
      <xdr:row>19</xdr:row>
      <xdr:rowOff>171904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698047</xdr:colOff>
      <xdr:row>1</xdr:row>
      <xdr:rowOff>102507</xdr:rowOff>
    </xdr:from>
    <xdr:to>
      <xdr:col>11</xdr:col>
      <xdr:colOff>345622</xdr:colOff>
      <xdr:row>15</xdr:row>
      <xdr:rowOff>178707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24493</xdr:colOff>
      <xdr:row>5</xdr:row>
      <xdr:rowOff>95704</xdr:rowOff>
    </xdr:from>
    <xdr:to>
      <xdr:col>16</xdr:col>
      <xdr:colOff>332014</xdr:colOff>
      <xdr:row>19</xdr:row>
      <xdr:rowOff>171904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zoomScale="150" zoomScaleNormal="150" workbookViewId="0">
      <selection activeCell="F13" sqref="F13"/>
    </sheetView>
  </sheetViews>
  <sheetFormatPr defaultRowHeight="15" x14ac:dyDescent="0.25"/>
  <sheetData>
    <row r="2" spans="1:5" x14ac:dyDescent="0.25">
      <c r="A2" t="s">
        <v>3</v>
      </c>
      <c r="B2">
        <v>0.5</v>
      </c>
    </row>
    <row r="3" spans="1:5" x14ac:dyDescent="0.25">
      <c r="B3" t="s">
        <v>0</v>
      </c>
      <c r="C3" t="s">
        <v>1</v>
      </c>
      <c r="D3" t="s">
        <v>2</v>
      </c>
      <c r="E3" t="s">
        <v>5</v>
      </c>
    </row>
    <row r="4" spans="1:5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-0.5*B4^4+4*B4^3-10*B4^2+8.5*B4+1</f>
        <v>1</v>
      </c>
    </row>
    <row r="5" spans="1:5" x14ac:dyDescent="0.25">
      <c r="B5">
        <f>B4+$B$2</f>
        <v>0.5</v>
      </c>
      <c r="C5">
        <f>C4+D4*$B$2</f>
        <v>5.25</v>
      </c>
      <c r="D5">
        <f>-2*B5^3+12*B5^2-20*B5+8.5</f>
        <v>1.25</v>
      </c>
      <c r="E5">
        <f>-0.5*B5^4+4*B5^3-10*B5^2+8.5*B5+1</f>
        <v>3.21875</v>
      </c>
    </row>
    <row r="6" spans="1:5" x14ac:dyDescent="0.25">
      <c r="B6">
        <f t="shared" ref="B6:B12" si="0">B5+$B$2</f>
        <v>1</v>
      </c>
      <c r="C6">
        <f t="shared" ref="C6:C12" si="1">C5+D5*$B$2</f>
        <v>5.875</v>
      </c>
      <c r="D6">
        <f t="shared" ref="D6:D12" si="2">-2*B6^3+12*B6^2-20*B6+8.5</f>
        <v>-1.5</v>
      </c>
      <c r="E6">
        <f t="shared" ref="E6:E12" si="3">-0.5*B6^4+4*B6^3-10*B6^2+8.5*B6+1</f>
        <v>3</v>
      </c>
    </row>
    <row r="7" spans="1:5" x14ac:dyDescent="0.25">
      <c r="B7">
        <f t="shared" si="0"/>
        <v>1.5</v>
      </c>
      <c r="C7">
        <f t="shared" si="1"/>
        <v>5.125</v>
      </c>
      <c r="D7">
        <f t="shared" si="2"/>
        <v>-1.25</v>
      </c>
      <c r="E7">
        <f t="shared" si="3"/>
        <v>2.21875</v>
      </c>
    </row>
    <row r="8" spans="1:5" x14ac:dyDescent="0.25">
      <c r="B8">
        <f t="shared" si="0"/>
        <v>2</v>
      </c>
      <c r="C8">
        <f t="shared" si="1"/>
        <v>4.5</v>
      </c>
      <c r="D8">
        <f t="shared" si="2"/>
        <v>0.5</v>
      </c>
      <c r="E8">
        <f t="shared" si="3"/>
        <v>2</v>
      </c>
    </row>
    <row r="9" spans="1:5" x14ac:dyDescent="0.25">
      <c r="B9">
        <f t="shared" si="0"/>
        <v>2.5</v>
      </c>
      <c r="C9">
        <f t="shared" si="1"/>
        <v>4.75</v>
      </c>
      <c r="D9">
        <f t="shared" si="2"/>
        <v>2.25</v>
      </c>
      <c r="E9">
        <f t="shared" si="3"/>
        <v>2.71875</v>
      </c>
    </row>
    <row r="10" spans="1:5" x14ac:dyDescent="0.25">
      <c r="B10">
        <f t="shared" si="0"/>
        <v>3</v>
      </c>
      <c r="C10">
        <f t="shared" si="1"/>
        <v>5.875</v>
      </c>
      <c r="D10">
        <f t="shared" si="2"/>
        <v>2.5</v>
      </c>
      <c r="E10">
        <f t="shared" si="3"/>
        <v>4</v>
      </c>
    </row>
    <row r="11" spans="1:5" x14ac:dyDescent="0.25">
      <c r="B11">
        <f t="shared" si="0"/>
        <v>3.5</v>
      </c>
      <c r="C11">
        <f t="shared" si="1"/>
        <v>7.125</v>
      </c>
      <c r="D11">
        <f t="shared" si="2"/>
        <v>-0.25</v>
      </c>
      <c r="E11">
        <f t="shared" si="3"/>
        <v>4.71875</v>
      </c>
    </row>
    <row r="12" spans="1:5" x14ac:dyDescent="0.25">
      <c r="B12">
        <f t="shared" si="0"/>
        <v>4</v>
      </c>
      <c r="C12">
        <f t="shared" si="1"/>
        <v>7</v>
      </c>
      <c r="D12">
        <f t="shared" si="2"/>
        <v>-7.5</v>
      </c>
      <c r="E12">
        <f t="shared" si="3"/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5"/>
  <sheetViews>
    <sheetView zoomScale="140" zoomScaleNormal="140" workbookViewId="0">
      <selection sqref="A1:XFD1048576"/>
    </sheetView>
  </sheetViews>
  <sheetFormatPr defaultRowHeight="15" x14ac:dyDescent="0.25"/>
  <cols>
    <col min="5" max="5" width="15.28515625" customWidth="1"/>
  </cols>
  <sheetData>
    <row r="2" spans="1:11" x14ac:dyDescent="0.25">
      <c r="A2" t="s">
        <v>3</v>
      </c>
      <c r="B2">
        <v>0.5</v>
      </c>
      <c r="D2" s="1" t="s">
        <v>6</v>
      </c>
      <c r="E2" s="1"/>
      <c r="F2" s="1"/>
    </row>
    <row r="3" spans="1:11" x14ac:dyDescent="0.25">
      <c r="B3" t="s">
        <v>0</v>
      </c>
      <c r="C3" t="s">
        <v>1</v>
      </c>
      <c r="D3" t="s">
        <v>2</v>
      </c>
      <c r="E3" t="s">
        <v>9</v>
      </c>
      <c r="F3" t="s">
        <v>7</v>
      </c>
      <c r="G3" t="s">
        <v>8</v>
      </c>
      <c r="K3" t="s">
        <v>5</v>
      </c>
    </row>
    <row r="4" spans="1:11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C4+D4*$B$2</f>
        <v>5.25</v>
      </c>
      <c r="F4">
        <f>-2*B5^3+12*B5^2-20*B5+8.5</f>
        <v>1.25</v>
      </c>
      <c r="G4">
        <f>(D4+F4)/2</f>
        <v>4.875</v>
      </c>
      <c r="K4">
        <f t="shared" ref="K4:K45" si="0">-0.5*B4^4+4*B4^3-10*B4^2+8.5*B4+1</f>
        <v>1</v>
      </c>
    </row>
    <row r="5" spans="1:11" x14ac:dyDescent="0.25">
      <c r="B5">
        <f>B4+$B$2</f>
        <v>0.5</v>
      </c>
      <c r="C5">
        <f>C4+G4*$B$2</f>
        <v>3.4375</v>
      </c>
      <c r="D5">
        <f>-2*B5^3+12*B5^2-20*B5+8.5</f>
        <v>1.25</v>
      </c>
      <c r="E5">
        <f>C5+D5*$B$2</f>
        <v>4.0625</v>
      </c>
      <c r="F5">
        <f>-2*B6^3+12*B6^2-20*B6+8.5</f>
        <v>-1.5</v>
      </c>
      <c r="G5">
        <f>(D5+F5)/2</f>
        <v>-0.125</v>
      </c>
      <c r="K5">
        <f t="shared" si="0"/>
        <v>3.21875</v>
      </c>
    </row>
    <row r="6" spans="1:11" x14ac:dyDescent="0.25">
      <c r="B6">
        <f t="shared" ref="B6:B45" si="1">B5+$B$2</f>
        <v>1</v>
      </c>
      <c r="C6">
        <f t="shared" ref="C6:C12" si="2">C5+G5*$B$2</f>
        <v>3.375</v>
      </c>
      <c r="D6">
        <f t="shared" ref="D6:D12" si="3">-2*B6^3+12*B6^2-20*B6+8.5</f>
        <v>-1.5</v>
      </c>
      <c r="E6">
        <f t="shared" ref="E6:E12" si="4">C6+D6*$B$2</f>
        <v>2.625</v>
      </c>
      <c r="F6">
        <f t="shared" ref="F6:F12" si="5">-2*B7^3+12*B7^2-20*B7+8.5</f>
        <v>-1.25</v>
      </c>
      <c r="G6">
        <f t="shared" ref="G6:G12" si="6">(D6+F6)/2</f>
        <v>-1.375</v>
      </c>
      <c r="K6">
        <f t="shared" si="0"/>
        <v>3</v>
      </c>
    </row>
    <row r="7" spans="1:11" x14ac:dyDescent="0.25">
      <c r="B7">
        <f t="shared" si="1"/>
        <v>1.5</v>
      </c>
      <c r="C7">
        <f t="shared" si="2"/>
        <v>2.6875</v>
      </c>
      <c r="D7">
        <f t="shared" si="3"/>
        <v>-1.25</v>
      </c>
      <c r="E7">
        <f t="shared" si="4"/>
        <v>2.0625</v>
      </c>
      <c r="F7">
        <f t="shared" si="5"/>
        <v>0.5</v>
      </c>
      <c r="G7">
        <f t="shared" si="6"/>
        <v>-0.375</v>
      </c>
      <c r="K7">
        <f t="shared" si="0"/>
        <v>2.21875</v>
      </c>
    </row>
    <row r="8" spans="1:11" x14ac:dyDescent="0.25">
      <c r="B8">
        <f t="shared" si="1"/>
        <v>2</v>
      </c>
      <c r="C8">
        <f t="shared" si="2"/>
        <v>2.5</v>
      </c>
      <c r="D8">
        <f t="shared" si="3"/>
        <v>0.5</v>
      </c>
      <c r="E8">
        <f t="shared" si="4"/>
        <v>2.75</v>
      </c>
      <c r="F8">
        <f t="shared" si="5"/>
        <v>2.25</v>
      </c>
      <c r="G8">
        <f t="shared" si="6"/>
        <v>1.375</v>
      </c>
      <c r="K8">
        <f t="shared" si="0"/>
        <v>2</v>
      </c>
    </row>
    <row r="9" spans="1:11" x14ac:dyDescent="0.25">
      <c r="B9">
        <f t="shared" si="1"/>
        <v>2.5</v>
      </c>
      <c r="C9">
        <f t="shared" si="2"/>
        <v>3.1875</v>
      </c>
      <c r="D9">
        <f t="shared" si="3"/>
        <v>2.25</v>
      </c>
      <c r="E9">
        <f t="shared" si="4"/>
        <v>4.3125</v>
      </c>
      <c r="F9">
        <f t="shared" si="5"/>
        <v>2.5</v>
      </c>
      <c r="G9">
        <f t="shared" si="6"/>
        <v>2.375</v>
      </c>
      <c r="K9">
        <f t="shared" si="0"/>
        <v>2.71875</v>
      </c>
    </row>
    <row r="10" spans="1:11" x14ac:dyDescent="0.25">
      <c r="B10">
        <f t="shared" si="1"/>
        <v>3</v>
      </c>
      <c r="C10">
        <f t="shared" si="2"/>
        <v>4.375</v>
      </c>
      <c r="D10">
        <f t="shared" si="3"/>
        <v>2.5</v>
      </c>
      <c r="E10">
        <f t="shared" si="4"/>
        <v>5.625</v>
      </c>
      <c r="F10">
        <f t="shared" si="5"/>
        <v>-0.25</v>
      </c>
      <c r="G10">
        <f t="shared" si="6"/>
        <v>1.125</v>
      </c>
      <c r="K10">
        <f t="shared" si="0"/>
        <v>4</v>
      </c>
    </row>
    <row r="11" spans="1:11" x14ac:dyDescent="0.25">
      <c r="B11">
        <f t="shared" si="1"/>
        <v>3.5</v>
      </c>
      <c r="C11">
        <f t="shared" si="2"/>
        <v>4.9375</v>
      </c>
      <c r="D11">
        <f t="shared" si="3"/>
        <v>-0.25</v>
      </c>
      <c r="E11">
        <f t="shared" si="4"/>
        <v>4.8125</v>
      </c>
      <c r="F11">
        <f t="shared" si="5"/>
        <v>-7.5</v>
      </c>
      <c r="G11">
        <f t="shared" si="6"/>
        <v>-3.875</v>
      </c>
      <c r="K11">
        <f t="shared" si="0"/>
        <v>4.71875</v>
      </c>
    </row>
    <row r="12" spans="1:11" x14ac:dyDescent="0.25">
      <c r="B12">
        <f t="shared" si="1"/>
        <v>4</v>
      </c>
      <c r="C12">
        <f t="shared" si="2"/>
        <v>3</v>
      </c>
      <c r="D12">
        <f t="shared" si="3"/>
        <v>-7.5</v>
      </c>
      <c r="E12">
        <f t="shared" si="4"/>
        <v>-0.75</v>
      </c>
      <c r="F12">
        <f t="shared" si="5"/>
        <v>-20.75</v>
      </c>
      <c r="G12">
        <f t="shared" si="6"/>
        <v>-14.125</v>
      </c>
      <c r="K12">
        <f t="shared" si="0"/>
        <v>3</v>
      </c>
    </row>
    <row r="13" spans="1:11" x14ac:dyDescent="0.25">
      <c r="B13">
        <f t="shared" si="1"/>
        <v>4.5</v>
      </c>
      <c r="K13">
        <f t="shared" si="0"/>
        <v>-3.78125</v>
      </c>
    </row>
    <row r="14" spans="1:11" x14ac:dyDescent="0.25">
      <c r="B14">
        <f t="shared" si="1"/>
        <v>5</v>
      </c>
      <c r="K14">
        <f t="shared" si="0"/>
        <v>-19</v>
      </c>
    </row>
    <row r="15" spans="1:11" x14ac:dyDescent="0.25">
      <c r="B15">
        <f t="shared" si="1"/>
        <v>5.5</v>
      </c>
      <c r="K15">
        <f t="shared" si="0"/>
        <v>-46.78125</v>
      </c>
    </row>
    <row r="16" spans="1:11" x14ac:dyDescent="0.25">
      <c r="B16">
        <f t="shared" si="1"/>
        <v>6</v>
      </c>
      <c r="K16">
        <f t="shared" si="0"/>
        <v>-92</v>
      </c>
    </row>
    <row r="17" spans="2:11" x14ac:dyDescent="0.25">
      <c r="B17">
        <f t="shared" si="1"/>
        <v>6.5</v>
      </c>
      <c r="K17">
        <f t="shared" si="0"/>
        <v>-160.28125</v>
      </c>
    </row>
    <row r="18" spans="2:11" x14ac:dyDescent="0.25">
      <c r="B18">
        <f t="shared" si="1"/>
        <v>7</v>
      </c>
      <c r="K18">
        <f t="shared" si="0"/>
        <v>-258</v>
      </c>
    </row>
    <row r="19" spans="2:11" x14ac:dyDescent="0.25">
      <c r="B19">
        <f t="shared" si="1"/>
        <v>7.5</v>
      </c>
      <c r="K19">
        <f t="shared" si="0"/>
        <v>-392.28125</v>
      </c>
    </row>
    <row r="20" spans="2:11" x14ac:dyDescent="0.25">
      <c r="B20">
        <f t="shared" si="1"/>
        <v>8</v>
      </c>
      <c r="K20">
        <f t="shared" si="0"/>
        <v>-571</v>
      </c>
    </row>
    <row r="21" spans="2:11" x14ac:dyDescent="0.25">
      <c r="B21">
        <f t="shared" si="1"/>
        <v>8.5</v>
      </c>
      <c r="K21">
        <f t="shared" si="0"/>
        <v>-802.78125</v>
      </c>
    </row>
    <row r="22" spans="2:11" x14ac:dyDescent="0.25">
      <c r="B22">
        <f t="shared" si="1"/>
        <v>9</v>
      </c>
      <c r="K22">
        <f t="shared" si="0"/>
        <v>-1097</v>
      </c>
    </row>
    <row r="23" spans="2:11" x14ac:dyDescent="0.25">
      <c r="B23">
        <f t="shared" si="1"/>
        <v>9.5</v>
      </c>
      <c r="K23">
        <f t="shared" si="0"/>
        <v>-1463.78125</v>
      </c>
    </row>
    <row r="24" spans="2:11" x14ac:dyDescent="0.25">
      <c r="B24">
        <f t="shared" si="1"/>
        <v>10</v>
      </c>
      <c r="K24">
        <f t="shared" si="0"/>
        <v>-1914</v>
      </c>
    </row>
    <row r="25" spans="2:11" x14ac:dyDescent="0.25">
      <c r="B25">
        <f t="shared" si="1"/>
        <v>10.5</v>
      </c>
      <c r="K25">
        <f t="shared" si="0"/>
        <v>-2459.28125</v>
      </c>
    </row>
    <row r="26" spans="2:11" x14ac:dyDescent="0.25">
      <c r="B26">
        <f t="shared" si="1"/>
        <v>11</v>
      </c>
      <c r="K26">
        <f t="shared" si="0"/>
        <v>-3112</v>
      </c>
    </row>
    <row r="27" spans="2:11" x14ac:dyDescent="0.25">
      <c r="B27">
        <f t="shared" si="1"/>
        <v>11.5</v>
      </c>
      <c r="K27">
        <f t="shared" si="0"/>
        <v>-3885.28125</v>
      </c>
    </row>
    <row r="28" spans="2:11" x14ac:dyDescent="0.25">
      <c r="B28">
        <f t="shared" si="1"/>
        <v>12</v>
      </c>
      <c r="K28">
        <f t="shared" si="0"/>
        <v>-4793</v>
      </c>
    </row>
    <row r="29" spans="2:11" x14ac:dyDescent="0.25">
      <c r="B29">
        <f t="shared" si="1"/>
        <v>12.5</v>
      </c>
      <c r="K29">
        <f t="shared" si="0"/>
        <v>-5849.78125</v>
      </c>
    </row>
    <row r="30" spans="2:11" x14ac:dyDescent="0.25">
      <c r="B30">
        <f t="shared" si="1"/>
        <v>13</v>
      </c>
      <c r="K30">
        <f t="shared" si="0"/>
        <v>-7071</v>
      </c>
    </row>
    <row r="31" spans="2:11" x14ac:dyDescent="0.25">
      <c r="B31">
        <f t="shared" si="1"/>
        <v>13.5</v>
      </c>
      <c r="K31">
        <f t="shared" si="0"/>
        <v>-8472.78125</v>
      </c>
    </row>
    <row r="32" spans="2:11" x14ac:dyDescent="0.25">
      <c r="B32">
        <f t="shared" si="1"/>
        <v>14</v>
      </c>
      <c r="K32">
        <f t="shared" si="0"/>
        <v>-10072</v>
      </c>
    </row>
    <row r="33" spans="2:11" x14ac:dyDescent="0.25">
      <c r="B33">
        <f t="shared" si="1"/>
        <v>14.5</v>
      </c>
      <c r="K33">
        <f t="shared" si="0"/>
        <v>-11886.28125</v>
      </c>
    </row>
    <row r="34" spans="2:11" x14ac:dyDescent="0.25">
      <c r="B34">
        <f t="shared" si="1"/>
        <v>15</v>
      </c>
      <c r="K34">
        <f t="shared" si="0"/>
        <v>-13934</v>
      </c>
    </row>
    <row r="35" spans="2:11" x14ac:dyDescent="0.25">
      <c r="B35">
        <f t="shared" si="1"/>
        <v>15.5</v>
      </c>
      <c r="K35">
        <f t="shared" si="0"/>
        <v>-16234.28125</v>
      </c>
    </row>
    <row r="36" spans="2:11" x14ac:dyDescent="0.25">
      <c r="B36">
        <f t="shared" si="1"/>
        <v>16</v>
      </c>
      <c r="K36">
        <f t="shared" si="0"/>
        <v>-18807</v>
      </c>
    </row>
    <row r="37" spans="2:11" x14ac:dyDescent="0.25">
      <c r="B37">
        <f t="shared" si="1"/>
        <v>16.5</v>
      </c>
      <c r="K37">
        <f t="shared" si="0"/>
        <v>-21672.78125</v>
      </c>
    </row>
    <row r="38" spans="2:11" x14ac:dyDescent="0.25">
      <c r="B38">
        <f t="shared" si="1"/>
        <v>17</v>
      </c>
      <c r="K38">
        <f t="shared" si="0"/>
        <v>-24853</v>
      </c>
    </row>
    <row r="39" spans="2:11" x14ac:dyDescent="0.25">
      <c r="B39">
        <f t="shared" si="1"/>
        <v>17.5</v>
      </c>
      <c r="K39">
        <f t="shared" si="0"/>
        <v>-28369.78125</v>
      </c>
    </row>
    <row r="40" spans="2:11" x14ac:dyDescent="0.25">
      <c r="B40">
        <f t="shared" si="1"/>
        <v>18</v>
      </c>
      <c r="K40">
        <f t="shared" si="0"/>
        <v>-32246</v>
      </c>
    </row>
    <row r="41" spans="2:11" x14ac:dyDescent="0.25">
      <c r="B41">
        <f t="shared" si="1"/>
        <v>18.5</v>
      </c>
      <c r="K41">
        <f t="shared" si="0"/>
        <v>-36505.28125</v>
      </c>
    </row>
    <row r="42" spans="2:11" x14ac:dyDescent="0.25">
      <c r="B42">
        <f t="shared" si="1"/>
        <v>19</v>
      </c>
      <c r="K42">
        <f t="shared" si="0"/>
        <v>-41172</v>
      </c>
    </row>
    <row r="43" spans="2:11" x14ac:dyDescent="0.25">
      <c r="B43">
        <f t="shared" si="1"/>
        <v>19.5</v>
      </c>
      <c r="K43">
        <f t="shared" si="0"/>
        <v>-46271.28125</v>
      </c>
    </row>
    <row r="44" spans="2:11" x14ac:dyDescent="0.25">
      <c r="B44">
        <f t="shared" si="1"/>
        <v>20</v>
      </c>
      <c r="K44">
        <f t="shared" si="0"/>
        <v>-51829</v>
      </c>
    </row>
    <row r="45" spans="2:11" x14ac:dyDescent="0.25">
      <c r="B45">
        <f t="shared" si="1"/>
        <v>20.5</v>
      </c>
      <c r="K45">
        <f t="shared" si="0"/>
        <v>-57871.78125</v>
      </c>
    </row>
  </sheetData>
  <mergeCells count="1">
    <mergeCell ref="D2:F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5"/>
  <sheetViews>
    <sheetView zoomScale="140" zoomScaleNormal="140" workbookViewId="0">
      <selection sqref="A1:XFD1048576"/>
    </sheetView>
  </sheetViews>
  <sheetFormatPr defaultRowHeight="15" x14ac:dyDescent="0.25"/>
  <cols>
    <col min="4" max="5" width="13" customWidth="1"/>
    <col min="6" max="6" width="15.28515625" customWidth="1"/>
  </cols>
  <sheetData>
    <row r="2" spans="1:12" x14ac:dyDescent="0.25">
      <c r="A2" t="s">
        <v>3</v>
      </c>
      <c r="B2">
        <v>0.5</v>
      </c>
      <c r="D2" s="1"/>
      <c r="E2" s="1"/>
      <c r="F2" s="1"/>
      <c r="G2" s="1"/>
    </row>
    <row r="3" spans="1:12" x14ac:dyDescent="0.25">
      <c r="B3" t="s">
        <v>0</v>
      </c>
      <c r="C3" t="s">
        <v>1</v>
      </c>
      <c r="D3" t="s">
        <v>12</v>
      </c>
      <c r="E3" t="s">
        <v>14</v>
      </c>
      <c r="F3" t="s">
        <v>13</v>
      </c>
      <c r="G3" t="s">
        <v>11</v>
      </c>
      <c r="L3" t="s">
        <v>5</v>
      </c>
    </row>
    <row r="4" spans="1:12" x14ac:dyDescent="0.25">
      <c r="A4" t="s">
        <v>4</v>
      </c>
      <c r="B4">
        <v>0</v>
      </c>
      <c r="C4">
        <v>1</v>
      </c>
      <c r="D4">
        <f>-2*B4^3+12*B4^2-20*B4+8.5</f>
        <v>8.5</v>
      </c>
      <c r="E4">
        <f>B4+$B$2/2</f>
        <v>0.25</v>
      </c>
      <c r="F4">
        <f>C4+D4*$B$2</f>
        <v>5.25</v>
      </c>
      <c r="G4">
        <f>-2*E4^3+12*E4^2-20*E4+8.5</f>
        <v>4.21875</v>
      </c>
      <c r="L4">
        <f t="shared" ref="L4:L45" si="0">-0.5*B4^4+4*B4^3-10*B4^2+8.5*B4+1</f>
        <v>1</v>
      </c>
    </row>
    <row r="5" spans="1:12" x14ac:dyDescent="0.25">
      <c r="B5">
        <f>B4+$B$2</f>
        <v>0.5</v>
      </c>
      <c r="C5">
        <f>C4+G4*$B$2</f>
        <v>3.109375</v>
      </c>
      <c r="D5">
        <f>-2*B5^3+12*B5^2-20*B5+8.5</f>
        <v>1.25</v>
      </c>
      <c r="E5">
        <f>B5+$B$2/2</f>
        <v>0.75</v>
      </c>
      <c r="F5">
        <f>C5+D5*$B$2</f>
        <v>3.734375</v>
      </c>
      <c r="G5">
        <f>-2*E5^3+12*E5^2-20*E5+8.5</f>
        <v>-0.59375</v>
      </c>
      <c r="L5">
        <f t="shared" si="0"/>
        <v>3.21875</v>
      </c>
    </row>
    <row r="6" spans="1:12" x14ac:dyDescent="0.25">
      <c r="B6">
        <f t="shared" ref="B6:B45" si="1">B5+$B$2</f>
        <v>1</v>
      </c>
      <c r="C6">
        <f t="shared" ref="C6:C12" si="2">C5+G5*$B$2</f>
        <v>2.8125</v>
      </c>
      <c r="D6">
        <f t="shared" ref="D6:D12" si="3">-2*B6^3+12*B6^2-20*B6+8.5</f>
        <v>-1.5</v>
      </c>
      <c r="E6">
        <f t="shared" ref="E6:E12" si="4">B6+$B$2/2</f>
        <v>1.25</v>
      </c>
      <c r="F6">
        <f t="shared" ref="F6:F12" si="5">C6+D6*$B$2</f>
        <v>2.0625</v>
      </c>
      <c r="G6">
        <f t="shared" ref="G6:G12" si="6">-2*E6^3+12*E6^2-20*E6+8.5</f>
        <v>-1.65625</v>
      </c>
      <c r="L6">
        <f t="shared" si="0"/>
        <v>3</v>
      </c>
    </row>
    <row r="7" spans="1:12" x14ac:dyDescent="0.25">
      <c r="B7">
        <f t="shared" si="1"/>
        <v>1.5</v>
      </c>
      <c r="C7">
        <f t="shared" si="2"/>
        <v>1.984375</v>
      </c>
      <c r="D7">
        <f t="shared" si="3"/>
        <v>-1.25</v>
      </c>
      <c r="E7">
        <f t="shared" si="4"/>
        <v>1.75</v>
      </c>
      <c r="F7">
        <f t="shared" si="5"/>
        <v>1.359375</v>
      </c>
      <c r="G7">
        <f t="shared" si="6"/>
        <v>-0.46875</v>
      </c>
      <c r="L7">
        <f t="shared" si="0"/>
        <v>2.21875</v>
      </c>
    </row>
    <row r="8" spans="1:12" x14ac:dyDescent="0.25">
      <c r="B8">
        <f t="shared" si="1"/>
        <v>2</v>
      </c>
      <c r="C8">
        <f t="shared" si="2"/>
        <v>1.75</v>
      </c>
      <c r="D8">
        <f t="shared" si="3"/>
        <v>0.5</v>
      </c>
      <c r="E8">
        <f t="shared" si="4"/>
        <v>2.25</v>
      </c>
      <c r="F8">
        <f t="shared" si="5"/>
        <v>2</v>
      </c>
      <c r="G8">
        <f t="shared" si="6"/>
        <v>1.46875</v>
      </c>
      <c r="L8">
        <f t="shared" si="0"/>
        <v>2</v>
      </c>
    </row>
    <row r="9" spans="1:12" x14ac:dyDescent="0.25">
      <c r="B9">
        <f t="shared" si="1"/>
        <v>2.5</v>
      </c>
      <c r="C9">
        <f t="shared" si="2"/>
        <v>2.484375</v>
      </c>
      <c r="D9">
        <f t="shared" si="3"/>
        <v>2.25</v>
      </c>
      <c r="E9">
        <f t="shared" si="4"/>
        <v>2.75</v>
      </c>
      <c r="F9">
        <f t="shared" si="5"/>
        <v>3.609375</v>
      </c>
      <c r="G9">
        <f t="shared" si="6"/>
        <v>2.65625</v>
      </c>
      <c r="L9">
        <f t="shared" si="0"/>
        <v>2.71875</v>
      </c>
    </row>
    <row r="10" spans="1:12" x14ac:dyDescent="0.25">
      <c r="B10">
        <f t="shared" si="1"/>
        <v>3</v>
      </c>
      <c r="C10">
        <f t="shared" si="2"/>
        <v>3.8125</v>
      </c>
      <c r="D10">
        <f t="shared" si="3"/>
        <v>2.5</v>
      </c>
      <c r="E10">
        <f t="shared" si="4"/>
        <v>3.25</v>
      </c>
      <c r="F10">
        <f t="shared" si="5"/>
        <v>5.0625</v>
      </c>
      <c r="G10">
        <f t="shared" si="6"/>
        <v>1.59375</v>
      </c>
      <c r="L10">
        <f t="shared" si="0"/>
        <v>4</v>
      </c>
    </row>
    <row r="11" spans="1:12" x14ac:dyDescent="0.25">
      <c r="B11">
        <f t="shared" si="1"/>
        <v>3.5</v>
      </c>
      <c r="C11">
        <f t="shared" si="2"/>
        <v>4.609375</v>
      </c>
      <c r="D11">
        <f t="shared" si="3"/>
        <v>-0.25</v>
      </c>
      <c r="E11">
        <f t="shared" si="4"/>
        <v>3.75</v>
      </c>
      <c r="F11">
        <f t="shared" si="5"/>
        <v>4.484375</v>
      </c>
      <c r="G11">
        <f t="shared" si="6"/>
        <v>-3.21875</v>
      </c>
      <c r="L11">
        <f t="shared" si="0"/>
        <v>4.71875</v>
      </c>
    </row>
    <row r="12" spans="1:12" x14ac:dyDescent="0.25">
      <c r="B12">
        <f t="shared" si="1"/>
        <v>4</v>
      </c>
      <c r="C12">
        <f t="shared" si="2"/>
        <v>3</v>
      </c>
      <c r="D12">
        <f t="shared" si="3"/>
        <v>-7.5</v>
      </c>
      <c r="E12">
        <f t="shared" si="4"/>
        <v>4.25</v>
      </c>
      <c r="F12">
        <f t="shared" si="5"/>
        <v>-0.75</v>
      </c>
      <c r="G12">
        <f t="shared" si="6"/>
        <v>-13.28125</v>
      </c>
      <c r="L12">
        <f t="shared" si="0"/>
        <v>3</v>
      </c>
    </row>
    <row r="13" spans="1:12" x14ac:dyDescent="0.25">
      <c r="B13">
        <f t="shared" si="1"/>
        <v>4.5</v>
      </c>
      <c r="L13">
        <f t="shared" si="0"/>
        <v>-3.78125</v>
      </c>
    </row>
    <row r="14" spans="1:12" x14ac:dyDescent="0.25">
      <c r="B14">
        <f t="shared" si="1"/>
        <v>5</v>
      </c>
      <c r="L14">
        <f t="shared" si="0"/>
        <v>-19</v>
      </c>
    </row>
    <row r="15" spans="1:12" x14ac:dyDescent="0.25">
      <c r="B15">
        <f t="shared" si="1"/>
        <v>5.5</v>
      </c>
      <c r="L15">
        <f t="shared" si="0"/>
        <v>-46.78125</v>
      </c>
    </row>
    <row r="16" spans="1:12" x14ac:dyDescent="0.25">
      <c r="B16">
        <f t="shared" si="1"/>
        <v>6</v>
      </c>
      <c r="L16">
        <f t="shared" si="0"/>
        <v>-92</v>
      </c>
    </row>
    <row r="17" spans="2:12" x14ac:dyDescent="0.25">
      <c r="B17">
        <f t="shared" si="1"/>
        <v>6.5</v>
      </c>
      <c r="L17">
        <f t="shared" si="0"/>
        <v>-160.28125</v>
      </c>
    </row>
    <row r="18" spans="2:12" x14ac:dyDescent="0.25">
      <c r="B18">
        <f t="shared" si="1"/>
        <v>7</v>
      </c>
      <c r="L18">
        <f t="shared" si="0"/>
        <v>-258</v>
      </c>
    </row>
    <row r="19" spans="2:12" x14ac:dyDescent="0.25">
      <c r="B19">
        <f t="shared" si="1"/>
        <v>7.5</v>
      </c>
      <c r="L19">
        <f t="shared" si="0"/>
        <v>-392.28125</v>
      </c>
    </row>
    <row r="20" spans="2:12" x14ac:dyDescent="0.25">
      <c r="B20">
        <f t="shared" si="1"/>
        <v>8</v>
      </c>
      <c r="L20">
        <f t="shared" si="0"/>
        <v>-571</v>
      </c>
    </row>
    <row r="21" spans="2:12" x14ac:dyDescent="0.25">
      <c r="B21">
        <f t="shared" si="1"/>
        <v>8.5</v>
      </c>
      <c r="L21">
        <f t="shared" si="0"/>
        <v>-802.78125</v>
      </c>
    </row>
    <row r="22" spans="2:12" x14ac:dyDescent="0.25">
      <c r="B22">
        <f t="shared" si="1"/>
        <v>9</v>
      </c>
      <c r="L22">
        <f t="shared" si="0"/>
        <v>-1097</v>
      </c>
    </row>
    <row r="23" spans="2:12" x14ac:dyDescent="0.25">
      <c r="B23">
        <f t="shared" si="1"/>
        <v>9.5</v>
      </c>
      <c r="L23">
        <f t="shared" si="0"/>
        <v>-1463.78125</v>
      </c>
    </row>
    <row r="24" spans="2:12" x14ac:dyDescent="0.25">
      <c r="B24">
        <f t="shared" si="1"/>
        <v>10</v>
      </c>
      <c r="L24">
        <f t="shared" si="0"/>
        <v>-1914</v>
      </c>
    </row>
    <row r="25" spans="2:12" x14ac:dyDescent="0.25">
      <c r="B25">
        <f t="shared" si="1"/>
        <v>10.5</v>
      </c>
      <c r="L25">
        <f t="shared" si="0"/>
        <v>-2459.28125</v>
      </c>
    </row>
    <row r="26" spans="2:12" x14ac:dyDescent="0.25">
      <c r="B26">
        <f t="shared" si="1"/>
        <v>11</v>
      </c>
      <c r="L26">
        <f t="shared" si="0"/>
        <v>-3112</v>
      </c>
    </row>
    <row r="27" spans="2:12" x14ac:dyDescent="0.25">
      <c r="B27">
        <f t="shared" si="1"/>
        <v>11.5</v>
      </c>
      <c r="L27">
        <f t="shared" si="0"/>
        <v>-3885.28125</v>
      </c>
    </row>
    <row r="28" spans="2:12" x14ac:dyDescent="0.25">
      <c r="B28">
        <f t="shared" si="1"/>
        <v>12</v>
      </c>
      <c r="L28">
        <f t="shared" si="0"/>
        <v>-4793</v>
      </c>
    </row>
    <row r="29" spans="2:12" x14ac:dyDescent="0.25">
      <c r="B29">
        <f t="shared" si="1"/>
        <v>12.5</v>
      </c>
      <c r="L29">
        <f t="shared" si="0"/>
        <v>-5849.78125</v>
      </c>
    </row>
    <row r="30" spans="2:12" x14ac:dyDescent="0.25">
      <c r="B30">
        <f t="shared" si="1"/>
        <v>13</v>
      </c>
      <c r="L30">
        <f t="shared" si="0"/>
        <v>-7071</v>
      </c>
    </row>
    <row r="31" spans="2:12" x14ac:dyDescent="0.25">
      <c r="B31">
        <f t="shared" si="1"/>
        <v>13.5</v>
      </c>
      <c r="L31">
        <f t="shared" si="0"/>
        <v>-8472.78125</v>
      </c>
    </row>
    <row r="32" spans="2:12" x14ac:dyDescent="0.25">
      <c r="B32">
        <f t="shared" si="1"/>
        <v>14</v>
      </c>
      <c r="L32">
        <f t="shared" si="0"/>
        <v>-10072</v>
      </c>
    </row>
    <row r="33" spans="2:12" x14ac:dyDescent="0.25">
      <c r="B33">
        <f t="shared" si="1"/>
        <v>14.5</v>
      </c>
      <c r="L33">
        <f t="shared" si="0"/>
        <v>-11886.28125</v>
      </c>
    </row>
    <row r="34" spans="2:12" x14ac:dyDescent="0.25">
      <c r="B34">
        <f t="shared" si="1"/>
        <v>15</v>
      </c>
      <c r="L34">
        <f t="shared" si="0"/>
        <v>-13934</v>
      </c>
    </row>
    <row r="35" spans="2:12" x14ac:dyDescent="0.25">
      <c r="B35">
        <f t="shared" si="1"/>
        <v>15.5</v>
      </c>
      <c r="L35">
        <f t="shared" si="0"/>
        <v>-16234.28125</v>
      </c>
    </row>
    <row r="36" spans="2:12" x14ac:dyDescent="0.25">
      <c r="B36">
        <f t="shared" si="1"/>
        <v>16</v>
      </c>
      <c r="L36">
        <f t="shared" si="0"/>
        <v>-18807</v>
      </c>
    </row>
    <row r="37" spans="2:12" x14ac:dyDescent="0.25">
      <c r="B37">
        <f t="shared" si="1"/>
        <v>16.5</v>
      </c>
      <c r="L37">
        <f t="shared" si="0"/>
        <v>-21672.78125</v>
      </c>
    </row>
    <row r="38" spans="2:12" x14ac:dyDescent="0.25">
      <c r="B38">
        <f t="shared" si="1"/>
        <v>17</v>
      </c>
      <c r="L38">
        <f t="shared" si="0"/>
        <v>-24853</v>
      </c>
    </row>
    <row r="39" spans="2:12" x14ac:dyDescent="0.25">
      <c r="B39">
        <f t="shared" si="1"/>
        <v>17.5</v>
      </c>
      <c r="L39">
        <f t="shared" si="0"/>
        <v>-28369.78125</v>
      </c>
    </row>
    <row r="40" spans="2:12" x14ac:dyDescent="0.25">
      <c r="B40">
        <f t="shared" si="1"/>
        <v>18</v>
      </c>
      <c r="L40">
        <f t="shared" si="0"/>
        <v>-32246</v>
      </c>
    </row>
    <row r="41" spans="2:12" x14ac:dyDescent="0.25">
      <c r="B41">
        <f t="shared" si="1"/>
        <v>18.5</v>
      </c>
      <c r="L41">
        <f t="shared" si="0"/>
        <v>-36505.28125</v>
      </c>
    </row>
    <row r="42" spans="2:12" x14ac:dyDescent="0.25">
      <c r="B42">
        <f t="shared" si="1"/>
        <v>19</v>
      </c>
      <c r="L42">
        <f t="shared" si="0"/>
        <v>-41172</v>
      </c>
    </row>
    <row r="43" spans="2:12" x14ac:dyDescent="0.25">
      <c r="B43">
        <f t="shared" si="1"/>
        <v>19.5</v>
      </c>
      <c r="L43">
        <f t="shared" si="0"/>
        <v>-46271.28125</v>
      </c>
    </row>
    <row r="44" spans="2:12" x14ac:dyDescent="0.25">
      <c r="B44">
        <f t="shared" si="1"/>
        <v>20</v>
      </c>
      <c r="L44">
        <f t="shared" si="0"/>
        <v>-51829</v>
      </c>
    </row>
    <row r="45" spans="2:12" x14ac:dyDescent="0.25">
      <c r="B45">
        <f t="shared" si="1"/>
        <v>20.5</v>
      </c>
      <c r="L45">
        <f t="shared" si="0"/>
        <v>-57871.78125</v>
      </c>
    </row>
  </sheetData>
  <mergeCells count="1">
    <mergeCell ref="D2:G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zoomScale="140" zoomScaleNormal="140" workbookViewId="0">
      <selection sqref="A1:XFD1048576"/>
    </sheetView>
  </sheetViews>
  <sheetFormatPr defaultRowHeight="15" x14ac:dyDescent="0.25"/>
  <sheetData>
    <row r="2" spans="1:14" x14ac:dyDescent="0.25">
      <c r="A2" t="s">
        <v>3</v>
      </c>
      <c r="B2">
        <v>0.5</v>
      </c>
      <c r="D2" t="s">
        <v>15</v>
      </c>
    </row>
    <row r="3" spans="1:14" x14ac:dyDescent="0.25">
      <c r="B3" t="s">
        <v>0</v>
      </c>
      <c r="C3" t="s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s="2" t="s">
        <v>26</v>
      </c>
    </row>
    <row r="4" spans="1:14" x14ac:dyDescent="0.25">
      <c r="B4">
        <v>0</v>
      </c>
      <c r="C4">
        <v>1</v>
      </c>
      <c r="D4">
        <f>-2*B4^3+12*B4^2-20*B4+8.5</f>
        <v>8.5</v>
      </c>
      <c r="E4">
        <f>B4+0.5*$B$2</f>
        <v>0.25</v>
      </c>
      <c r="F4">
        <f>C4+0.5*$B$2*D4</f>
        <v>3.125</v>
      </c>
      <c r="G4">
        <f>-2*E4^3+12*E4^2-20*E4+8.5</f>
        <v>4.21875</v>
      </c>
      <c r="H4">
        <f>B4+0.5*$B$2</f>
        <v>0.25</v>
      </c>
      <c r="I4">
        <f>C4+0.5*$B$2*G4</f>
        <v>2.0546875</v>
      </c>
      <c r="J4">
        <f>-2*H4^3+12*H4^2-20*H4+8.5</f>
        <v>4.21875</v>
      </c>
      <c r="K4">
        <f>B4+$B$2</f>
        <v>0.5</v>
      </c>
      <c r="L4">
        <f>C4+$B$2*J4</f>
        <v>3.109375</v>
      </c>
      <c r="M4">
        <f>-2*K4^3+12*K4^2-20*K4+8.5</f>
        <v>1.25</v>
      </c>
      <c r="N4">
        <f>(1/6)*(D4+2*G4+2*J4+M4)</f>
        <v>4.4375</v>
      </c>
    </row>
    <row r="5" spans="1:14" x14ac:dyDescent="0.25">
      <c r="B5">
        <f>B4+$B$2</f>
        <v>0.5</v>
      </c>
      <c r="C5">
        <f>C4+N4*$B$2</f>
        <v>3.21875</v>
      </c>
      <c r="D5">
        <f>-2*B5^3+12*B5^2-20*B5+8.5</f>
        <v>1.25</v>
      </c>
      <c r="E5">
        <f>B5+0.5*$B$2</f>
        <v>0.75</v>
      </c>
      <c r="F5">
        <f>C5+0.5*$B$2*D5</f>
        <v>3.53125</v>
      </c>
      <c r="G5">
        <f>-2*E5^3+12*E5^2-20*E5+8.5</f>
        <v>-0.59375</v>
      </c>
      <c r="H5">
        <f>B5+0.5*$B$2</f>
        <v>0.75</v>
      </c>
      <c r="I5">
        <f>C5+0.5*$B$2*G5</f>
        <v>3.0703125</v>
      </c>
      <c r="J5">
        <f>-2*H5^3+12*H5^2-20*H5+8.5</f>
        <v>-0.59375</v>
      </c>
      <c r="K5">
        <f>B5+$B$2</f>
        <v>1</v>
      </c>
      <c r="L5">
        <f>C5+$B$2*J5</f>
        <v>2.921875</v>
      </c>
      <c r="M5">
        <f>-2*K5^3+12*K5^2-20*K5+8.5</f>
        <v>-1.5</v>
      </c>
      <c r="N5">
        <f>(1/6)*(D5+2*G5+2*J5+M5)</f>
        <v>-0.4375</v>
      </c>
    </row>
    <row r="6" spans="1:14" x14ac:dyDescent="0.25">
      <c r="B6">
        <f t="shared" ref="B6:B11" si="0">B5+$B$2</f>
        <v>1</v>
      </c>
      <c r="C6">
        <f t="shared" ref="C6:C12" si="1">C5+N5*$B$2</f>
        <v>3</v>
      </c>
      <c r="D6">
        <f t="shared" ref="D6:D12" si="2">-2*B6^3+12*B6^2-20*B6+8.5</f>
        <v>-1.5</v>
      </c>
      <c r="E6">
        <f t="shared" ref="E6:E12" si="3">B6+0.5*$B$2</f>
        <v>1.25</v>
      </c>
      <c r="F6">
        <f t="shared" ref="F6:F12" si="4">C6+0.5*$B$2*D6</f>
        <v>2.625</v>
      </c>
      <c r="G6">
        <f t="shared" ref="G6:G12" si="5">-2*E6^3+12*E6^2-20*E6+8.5</f>
        <v>-1.65625</v>
      </c>
      <c r="H6">
        <f t="shared" ref="H6:H12" si="6">B6+0.5*$B$2</f>
        <v>1.25</v>
      </c>
      <c r="I6">
        <f t="shared" ref="I6:I12" si="7">C6+0.5*$B$2*G6</f>
        <v>2.5859375</v>
      </c>
      <c r="J6">
        <f t="shared" ref="J6:J12" si="8">-2*H6^3+12*H6^2-20*H6+8.5</f>
        <v>-1.65625</v>
      </c>
      <c r="K6">
        <f t="shared" ref="K6:K12" si="9">B6+$B$2</f>
        <v>1.5</v>
      </c>
      <c r="L6">
        <f t="shared" ref="L6:L12" si="10">C6+$B$2*J6</f>
        <v>2.171875</v>
      </c>
      <c r="M6">
        <f t="shared" ref="M6:M12" si="11">-2*K6^3+12*K6^2-20*K6+8.5</f>
        <v>-1.25</v>
      </c>
      <c r="N6">
        <f t="shared" ref="N6:N12" si="12">(1/6)*(D6+2*G6+2*J6+M6)</f>
        <v>-1.5625</v>
      </c>
    </row>
    <row r="7" spans="1:14" x14ac:dyDescent="0.25">
      <c r="B7">
        <f t="shared" si="0"/>
        <v>1.5</v>
      </c>
      <c r="C7">
        <f t="shared" si="1"/>
        <v>2.21875</v>
      </c>
      <c r="D7">
        <f t="shared" si="2"/>
        <v>-1.25</v>
      </c>
      <c r="E7">
        <f t="shared" si="3"/>
        <v>1.75</v>
      </c>
      <c r="F7">
        <f t="shared" si="4"/>
        <v>1.90625</v>
      </c>
      <c r="G7">
        <f t="shared" si="5"/>
        <v>-0.46875</v>
      </c>
      <c r="H7">
        <f t="shared" si="6"/>
        <v>1.75</v>
      </c>
      <c r="I7">
        <f t="shared" si="7"/>
        <v>2.1015625</v>
      </c>
      <c r="J7">
        <f t="shared" si="8"/>
        <v>-0.46875</v>
      </c>
      <c r="K7">
        <f t="shared" si="9"/>
        <v>2</v>
      </c>
      <c r="L7">
        <f t="shared" si="10"/>
        <v>1.984375</v>
      </c>
      <c r="M7">
        <f t="shared" si="11"/>
        <v>0.5</v>
      </c>
      <c r="N7">
        <f t="shared" si="12"/>
        <v>-0.4375</v>
      </c>
    </row>
    <row r="8" spans="1:14" x14ac:dyDescent="0.25">
      <c r="B8">
        <f t="shared" si="0"/>
        <v>2</v>
      </c>
      <c r="C8">
        <f t="shared" si="1"/>
        <v>2</v>
      </c>
      <c r="D8">
        <f t="shared" si="2"/>
        <v>0.5</v>
      </c>
      <c r="E8">
        <f t="shared" si="3"/>
        <v>2.25</v>
      </c>
      <c r="F8">
        <f t="shared" si="4"/>
        <v>2.125</v>
      </c>
      <c r="G8">
        <f t="shared" si="5"/>
        <v>1.46875</v>
      </c>
      <c r="H8">
        <f t="shared" si="6"/>
        <v>2.25</v>
      </c>
      <c r="I8">
        <f t="shared" si="7"/>
        <v>2.3671875</v>
      </c>
      <c r="J8">
        <f t="shared" si="8"/>
        <v>1.46875</v>
      </c>
      <c r="K8">
        <f t="shared" si="9"/>
        <v>2.5</v>
      </c>
      <c r="L8">
        <f t="shared" si="10"/>
        <v>2.734375</v>
      </c>
      <c r="M8">
        <f t="shared" si="11"/>
        <v>2.25</v>
      </c>
      <c r="N8">
        <f t="shared" si="12"/>
        <v>1.4375</v>
      </c>
    </row>
    <row r="9" spans="1:14" x14ac:dyDescent="0.25">
      <c r="B9">
        <f t="shared" si="0"/>
        <v>2.5</v>
      </c>
      <c r="C9">
        <f t="shared" si="1"/>
        <v>2.71875</v>
      </c>
      <c r="D9">
        <f t="shared" si="2"/>
        <v>2.25</v>
      </c>
      <c r="E9">
        <f t="shared" si="3"/>
        <v>2.75</v>
      </c>
      <c r="F9">
        <f t="shared" si="4"/>
        <v>3.28125</v>
      </c>
      <c r="G9">
        <f t="shared" si="5"/>
        <v>2.65625</v>
      </c>
      <c r="H9">
        <f t="shared" si="6"/>
        <v>2.75</v>
      </c>
      <c r="I9">
        <f t="shared" si="7"/>
        <v>3.3828125</v>
      </c>
      <c r="J9">
        <f t="shared" si="8"/>
        <v>2.65625</v>
      </c>
      <c r="K9">
        <f t="shared" si="9"/>
        <v>3</v>
      </c>
      <c r="L9">
        <f t="shared" si="10"/>
        <v>4.046875</v>
      </c>
      <c r="M9">
        <f t="shared" si="11"/>
        <v>2.5</v>
      </c>
      <c r="N9">
        <f t="shared" si="12"/>
        <v>2.5625</v>
      </c>
    </row>
    <row r="10" spans="1:14" x14ac:dyDescent="0.25">
      <c r="B10">
        <f t="shared" si="0"/>
        <v>3</v>
      </c>
      <c r="C10">
        <f t="shared" si="1"/>
        <v>4</v>
      </c>
      <c r="D10">
        <f t="shared" si="2"/>
        <v>2.5</v>
      </c>
      <c r="E10">
        <f t="shared" si="3"/>
        <v>3.25</v>
      </c>
      <c r="F10">
        <f t="shared" si="4"/>
        <v>4.625</v>
      </c>
      <c r="G10">
        <f t="shared" si="5"/>
        <v>1.59375</v>
      </c>
      <c r="H10">
        <f t="shared" si="6"/>
        <v>3.25</v>
      </c>
      <c r="I10">
        <f t="shared" si="7"/>
        <v>4.3984375</v>
      </c>
      <c r="J10">
        <f t="shared" si="8"/>
        <v>1.59375</v>
      </c>
      <c r="K10">
        <f t="shared" si="9"/>
        <v>3.5</v>
      </c>
      <c r="L10">
        <f t="shared" si="10"/>
        <v>4.796875</v>
      </c>
      <c r="M10">
        <f t="shared" si="11"/>
        <v>-0.25</v>
      </c>
      <c r="N10">
        <f t="shared" si="12"/>
        <v>1.4375</v>
      </c>
    </row>
    <row r="11" spans="1:14" x14ac:dyDescent="0.25">
      <c r="B11">
        <f t="shared" si="0"/>
        <v>3.5</v>
      </c>
      <c r="C11">
        <f t="shared" si="1"/>
        <v>4.71875</v>
      </c>
      <c r="D11">
        <f t="shared" si="2"/>
        <v>-0.25</v>
      </c>
      <c r="E11">
        <f t="shared" si="3"/>
        <v>3.75</v>
      </c>
      <c r="F11">
        <f t="shared" si="4"/>
        <v>4.65625</v>
      </c>
      <c r="G11">
        <f t="shared" si="5"/>
        <v>-3.21875</v>
      </c>
      <c r="H11">
        <f t="shared" si="6"/>
        <v>3.75</v>
      </c>
      <c r="I11">
        <f t="shared" si="7"/>
        <v>3.9140625</v>
      </c>
      <c r="J11">
        <f t="shared" si="8"/>
        <v>-3.21875</v>
      </c>
      <c r="K11">
        <f t="shared" si="9"/>
        <v>4</v>
      </c>
      <c r="L11">
        <f t="shared" si="10"/>
        <v>3.109375</v>
      </c>
      <c r="M11">
        <f t="shared" si="11"/>
        <v>-7.5</v>
      </c>
      <c r="N11">
        <f t="shared" si="12"/>
        <v>-3.4375</v>
      </c>
    </row>
    <row r="12" spans="1:14" x14ac:dyDescent="0.25">
      <c r="B12">
        <f>B11+$B$2</f>
        <v>4</v>
      </c>
      <c r="C12">
        <f t="shared" si="1"/>
        <v>3</v>
      </c>
      <c r="D12">
        <f t="shared" si="2"/>
        <v>-7.5</v>
      </c>
      <c r="E12">
        <f t="shared" si="3"/>
        <v>4.25</v>
      </c>
      <c r="F12">
        <f t="shared" si="4"/>
        <v>1.125</v>
      </c>
      <c r="G12">
        <f t="shared" si="5"/>
        <v>-13.28125</v>
      </c>
      <c r="H12">
        <f t="shared" si="6"/>
        <v>4.25</v>
      </c>
      <c r="I12">
        <f t="shared" si="7"/>
        <v>-0.3203125</v>
      </c>
      <c r="J12">
        <f t="shared" si="8"/>
        <v>-13.28125</v>
      </c>
      <c r="K12">
        <f t="shared" si="9"/>
        <v>4.5</v>
      </c>
      <c r="L12">
        <f t="shared" si="10"/>
        <v>-3.640625</v>
      </c>
      <c r="M12">
        <f t="shared" si="11"/>
        <v>-20.75</v>
      </c>
      <c r="N12">
        <f t="shared" si="12"/>
        <v>-13.5625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5"/>
  <sheetViews>
    <sheetView tabSelected="1" topLeftCell="B1" workbookViewId="0">
      <selection activeCell="R19" sqref="R19"/>
    </sheetView>
  </sheetViews>
  <sheetFormatPr defaultRowHeight="15" x14ac:dyDescent="0.25"/>
  <cols>
    <col min="5" max="5" width="15.28515625" customWidth="1"/>
  </cols>
  <sheetData>
    <row r="2" spans="1:9" x14ac:dyDescent="0.25">
      <c r="A2" t="s">
        <v>3</v>
      </c>
      <c r="B2">
        <v>0.5</v>
      </c>
      <c r="D2" s="1" t="s">
        <v>6</v>
      </c>
      <c r="E2" s="1"/>
      <c r="F2" s="1"/>
    </row>
    <row r="3" spans="1:9" x14ac:dyDescent="0.25">
      <c r="B3" t="s">
        <v>0</v>
      </c>
      <c r="C3" t="s">
        <v>1</v>
      </c>
      <c r="D3" t="s">
        <v>2</v>
      </c>
      <c r="E3" t="s">
        <v>9</v>
      </c>
      <c r="F3" t="s">
        <v>7</v>
      </c>
      <c r="G3" t="s">
        <v>8</v>
      </c>
      <c r="I3" t="s">
        <v>10</v>
      </c>
    </row>
    <row r="4" spans="1:9" x14ac:dyDescent="0.25">
      <c r="A4" t="s">
        <v>4</v>
      </c>
      <c r="B4">
        <v>0</v>
      </c>
      <c r="C4">
        <v>2</v>
      </c>
      <c r="D4">
        <f>4*EXP(0.8*B4)-0.5*C4</f>
        <v>3</v>
      </c>
      <c r="E4">
        <f>C4+D4*$B$2</f>
        <v>3.5</v>
      </c>
      <c r="F4">
        <f>4*EXP(0.8*B4)-0.5*E4</f>
        <v>2.25</v>
      </c>
      <c r="G4">
        <f>(D4+F4)/2</f>
        <v>2.625</v>
      </c>
      <c r="I4">
        <f>(4/1.3)*(EXP(0.8*B4)-EXP(-0.5*B4))+2*EXP(-0.5*B4)</f>
        <v>2</v>
      </c>
    </row>
    <row r="5" spans="1:9" x14ac:dyDescent="0.25">
      <c r="B5">
        <f>B4+$B$2</f>
        <v>0.5</v>
      </c>
      <c r="C5">
        <f>C4+G4*$B$2</f>
        <v>3.3125</v>
      </c>
      <c r="D5">
        <f>4*EXP(0.8*B5)-0.5*C5</f>
        <v>4.3110487905650814</v>
      </c>
      <c r="E5">
        <f>C5+D5*$B$2</f>
        <v>5.4680243952825407</v>
      </c>
      <c r="F5">
        <f>4*EXP(0.8*B5)-0.5*E5</f>
        <v>3.233286592923811</v>
      </c>
      <c r="G5">
        <f>(D5+F5)/2</f>
        <v>3.7721676917444462</v>
      </c>
      <c r="I5">
        <f t="shared" ref="I5:I12" si="0">(4/1.3)*(EXP(0.8*B5)-EXP(-0.5*B5))+2*EXP(-0.5*B5)</f>
        <v>3.7515213032808568</v>
      </c>
    </row>
    <row r="6" spans="1:9" x14ac:dyDescent="0.25">
      <c r="B6">
        <f t="shared" ref="B6:B45" si="1">B5+$B$2</f>
        <v>1</v>
      </c>
      <c r="C6">
        <f t="shared" ref="C6:C12" si="2">C5+G5*$B$2</f>
        <v>5.1985838458722231</v>
      </c>
      <c r="D6">
        <f t="shared" ref="D6:D12" si="3">4*EXP(0.8*B6)-0.5*C6</f>
        <v>6.3028717910337599</v>
      </c>
      <c r="E6">
        <f t="shared" ref="E6:E12" si="4">C6+D6*$B$2</f>
        <v>8.3500197413891026</v>
      </c>
      <c r="F6">
        <f t="shared" ref="F6:F12" si="5">4*EXP(0.8*B6)-0.5*E6</f>
        <v>4.7271538432753202</v>
      </c>
      <c r="G6">
        <f t="shared" ref="G6:G12" si="6">(D6+F6)/2</f>
        <v>5.5150128171545401</v>
      </c>
      <c r="I6">
        <f t="shared" si="0"/>
        <v>6.1946313772093724</v>
      </c>
    </row>
    <row r="7" spans="1:9" x14ac:dyDescent="0.25">
      <c r="B7">
        <f t="shared" si="1"/>
        <v>1.5</v>
      </c>
      <c r="C7">
        <f t="shared" si="2"/>
        <v>7.9560902544494931</v>
      </c>
      <c r="D7">
        <f t="shared" si="3"/>
        <v>9.3024225637214464</v>
      </c>
      <c r="E7">
        <f t="shared" si="4"/>
        <v>12.607301536310217</v>
      </c>
      <c r="F7">
        <f t="shared" si="5"/>
        <v>6.9768169227910839</v>
      </c>
      <c r="G7">
        <f t="shared" si="6"/>
        <v>8.1396197432562651</v>
      </c>
      <c r="I7">
        <f t="shared" si="0"/>
        <v>9.7070419362375162</v>
      </c>
    </row>
    <row r="8" spans="1:9" x14ac:dyDescent="0.25">
      <c r="B8">
        <f t="shared" si="1"/>
        <v>2</v>
      </c>
      <c r="C8">
        <f t="shared" si="2"/>
        <v>12.025900126077627</v>
      </c>
      <c r="D8">
        <f t="shared" si="3"/>
        <v>13.799179634541646</v>
      </c>
      <c r="E8">
        <f t="shared" si="4"/>
        <v>18.925489943348449</v>
      </c>
      <c r="F8">
        <f t="shared" si="5"/>
        <v>10.349384725906235</v>
      </c>
      <c r="G8">
        <f t="shared" si="6"/>
        <v>12.074282180223941</v>
      </c>
      <c r="I8">
        <f t="shared" si="0"/>
        <v>14.843921907646489</v>
      </c>
    </row>
    <row r="9" spans="1:9" x14ac:dyDescent="0.25">
      <c r="B9">
        <f t="shared" si="1"/>
        <v>2.5</v>
      </c>
      <c r="C9">
        <f t="shared" si="2"/>
        <v>18.063041216189596</v>
      </c>
      <c r="D9">
        <f t="shared" si="3"/>
        <v>20.524703787627804</v>
      </c>
      <c r="E9">
        <f t="shared" si="4"/>
        <v>28.325393110003496</v>
      </c>
      <c r="F9">
        <f t="shared" si="5"/>
        <v>15.393527840720854</v>
      </c>
      <c r="G9">
        <f t="shared" si="6"/>
        <v>17.959115814174329</v>
      </c>
      <c r="I9">
        <f t="shared" si="0"/>
        <v>22.427013600091023</v>
      </c>
    </row>
    <row r="10" spans="1:9" x14ac:dyDescent="0.25">
      <c r="B10">
        <f t="shared" si="1"/>
        <v>3</v>
      </c>
      <c r="C10">
        <f t="shared" si="2"/>
        <v>27.042599123276759</v>
      </c>
      <c r="D10">
        <f t="shared" si="3"/>
        <v>30.57140596092804</v>
      </c>
      <c r="E10">
        <f t="shared" si="4"/>
        <v>42.328302103740782</v>
      </c>
      <c r="F10">
        <f t="shared" si="5"/>
        <v>22.928554470696028</v>
      </c>
      <c r="G10">
        <f t="shared" si="6"/>
        <v>26.749980215812034</v>
      </c>
      <c r="I10">
        <f t="shared" si="0"/>
        <v>33.677171767968169</v>
      </c>
    </row>
    <row r="11" spans="1:9" x14ac:dyDescent="0.25">
      <c r="B11">
        <f t="shared" si="1"/>
        <v>3.5</v>
      </c>
      <c r="C11">
        <f t="shared" si="2"/>
        <v>40.417589231182774</v>
      </c>
      <c r="D11">
        <f t="shared" si="3"/>
        <v>45.569792468796834</v>
      </c>
      <c r="E11">
        <f t="shared" si="4"/>
        <v>63.202485465581191</v>
      </c>
      <c r="F11">
        <f t="shared" si="5"/>
        <v>34.177344351597625</v>
      </c>
      <c r="G11">
        <f t="shared" si="6"/>
        <v>39.87356841019723</v>
      </c>
      <c r="I11">
        <f t="shared" si="0"/>
        <v>50.411771971967376</v>
      </c>
    </row>
    <row r="12" spans="1:9" x14ac:dyDescent="0.25">
      <c r="B12">
        <f t="shared" si="1"/>
        <v>4</v>
      </c>
      <c r="C12">
        <f t="shared" si="2"/>
        <v>60.354373436281392</v>
      </c>
      <c r="D12">
        <f t="shared" si="3"/>
        <v>67.95293407029672</v>
      </c>
      <c r="E12">
        <f t="shared" si="4"/>
        <v>94.330840471429752</v>
      </c>
      <c r="F12">
        <f t="shared" si="5"/>
        <v>50.964700552722533</v>
      </c>
      <c r="G12">
        <f t="shared" si="6"/>
        <v>59.458817311509627</v>
      </c>
      <c r="I12">
        <f t="shared" si="0"/>
        <v>75.338962609158571</v>
      </c>
    </row>
    <row r="13" spans="1:9" x14ac:dyDescent="0.25">
      <c r="B13">
        <f t="shared" si="1"/>
        <v>4.5</v>
      </c>
    </row>
    <row r="14" spans="1:9" x14ac:dyDescent="0.25">
      <c r="B14">
        <f t="shared" si="1"/>
        <v>5</v>
      </c>
    </row>
    <row r="15" spans="1:9" x14ac:dyDescent="0.25">
      <c r="B15">
        <f t="shared" si="1"/>
        <v>5.5</v>
      </c>
    </row>
    <row r="16" spans="1:9" x14ac:dyDescent="0.25">
      <c r="B16">
        <f t="shared" si="1"/>
        <v>6</v>
      </c>
    </row>
    <row r="17" spans="2:2" x14ac:dyDescent="0.25">
      <c r="B17">
        <f t="shared" si="1"/>
        <v>6.5</v>
      </c>
    </row>
    <row r="18" spans="2:2" x14ac:dyDescent="0.25">
      <c r="B18">
        <f t="shared" si="1"/>
        <v>7</v>
      </c>
    </row>
    <row r="19" spans="2:2" x14ac:dyDescent="0.25">
      <c r="B19">
        <f t="shared" si="1"/>
        <v>7.5</v>
      </c>
    </row>
    <row r="20" spans="2:2" x14ac:dyDescent="0.25">
      <c r="B20">
        <f t="shared" si="1"/>
        <v>8</v>
      </c>
    </row>
    <row r="21" spans="2:2" x14ac:dyDescent="0.25">
      <c r="B21">
        <f t="shared" si="1"/>
        <v>8.5</v>
      </c>
    </row>
    <row r="22" spans="2:2" x14ac:dyDescent="0.25">
      <c r="B22">
        <f t="shared" si="1"/>
        <v>9</v>
      </c>
    </row>
    <row r="23" spans="2:2" x14ac:dyDescent="0.25">
      <c r="B23">
        <f t="shared" si="1"/>
        <v>9.5</v>
      </c>
    </row>
    <row r="24" spans="2:2" x14ac:dyDescent="0.25">
      <c r="B24">
        <f t="shared" si="1"/>
        <v>10</v>
      </c>
    </row>
    <row r="25" spans="2:2" x14ac:dyDescent="0.25">
      <c r="B25">
        <f t="shared" si="1"/>
        <v>10.5</v>
      </c>
    </row>
    <row r="26" spans="2:2" x14ac:dyDescent="0.25">
      <c r="B26">
        <f t="shared" si="1"/>
        <v>11</v>
      </c>
    </row>
    <row r="27" spans="2:2" x14ac:dyDescent="0.25">
      <c r="B27">
        <f t="shared" si="1"/>
        <v>11.5</v>
      </c>
    </row>
    <row r="28" spans="2:2" x14ac:dyDescent="0.25">
      <c r="B28">
        <f t="shared" si="1"/>
        <v>12</v>
      </c>
    </row>
    <row r="29" spans="2:2" x14ac:dyDescent="0.25">
      <c r="B29">
        <f t="shared" si="1"/>
        <v>12.5</v>
      </c>
    </row>
    <row r="30" spans="2:2" x14ac:dyDescent="0.25">
      <c r="B30">
        <f t="shared" si="1"/>
        <v>13</v>
      </c>
    </row>
    <row r="31" spans="2:2" x14ac:dyDescent="0.25">
      <c r="B31">
        <f t="shared" si="1"/>
        <v>13.5</v>
      </c>
    </row>
    <row r="32" spans="2:2" x14ac:dyDescent="0.25">
      <c r="B32">
        <f t="shared" si="1"/>
        <v>14</v>
      </c>
    </row>
    <row r="33" spans="2:2" x14ac:dyDescent="0.25">
      <c r="B33">
        <f t="shared" si="1"/>
        <v>14.5</v>
      </c>
    </row>
    <row r="34" spans="2:2" x14ac:dyDescent="0.25">
      <c r="B34">
        <f t="shared" si="1"/>
        <v>15</v>
      </c>
    </row>
    <row r="35" spans="2:2" x14ac:dyDescent="0.25">
      <c r="B35">
        <f t="shared" si="1"/>
        <v>15.5</v>
      </c>
    </row>
    <row r="36" spans="2:2" x14ac:dyDescent="0.25">
      <c r="B36">
        <f t="shared" si="1"/>
        <v>16</v>
      </c>
    </row>
    <row r="37" spans="2:2" x14ac:dyDescent="0.25">
      <c r="B37">
        <f t="shared" si="1"/>
        <v>16.5</v>
      </c>
    </row>
    <row r="38" spans="2:2" x14ac:dyDescent="0.25">
      <c r="B38">
        <f t="shared" si="1"/>
        <v>17</v>
      </c>
    </row>
    <row r="39" spans="2:2" x14ac:dyDescent="0.25">
      <c r="B39">
        <f t="shared" si="1"/>
        <v>17.5</v>
      </c>
    </row>
    <row r="40" spans="2:2" x14ac:dyDescent="0.25">
      <c r="B40">
        <f t="shared" si="1"/>
        <v>18</v>
      </c>
    </row>
    <row r="41" spans="2:2" x14ac:dyDescent="0.25">
      <c r="B41">
        <f t="shared" si="1"/>
        <v>18.5</v>
      </c>
    </row>
    <row r="42" spans="2:2" x14ac:dyDescent="0.25">
      <c r="B42">
        <f t="shared" si="1"/>
        <v>19</v>
      </c>
    </row>
    <row r="43" spans="2:2" x14ac:dyDescent="0.25">
      <c r="B43">
        <f t="shared" si="1"/>
        <v>19.5</v>
      </c>
    </row>
    <row r="44" spans="2:2" x14ac:dyDescent="0.25">
      <c r="B44">
        <f t="shared" si="1"/>
        <v>20</v>
      </c>
    </row>
    <row r="45" spans="2:2" x14ac:dyDescent="0.25">
      <c r="B45">
        <f t="shared" si="1"/>
        <v>20.5</v>
      </c>
    </row>
  </sheetData>
  <mergeCells count="1">
    <mergeCell ref="D2:F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2"/>
  <sheetViews>
    <sheetView workbookViewId="0">
      <selection activeCell="B4" sqref="B4:C12"/>
    </sheetView>
  </sheetViews>
  <sheetFormatPr defaultRowHeight="15" x14ac:dyDescent="0.25"/>
  <sheetData>
    <row r="2" spans="1:14" x14ac:dyDescent="0.25">
      <c r="A2" t="s">
        <v>3</v>
      </c>
      <c r="B2">
        <v>0.5</v>
      </c>
      <c r="D2" t="s">
        <v>15</v>
      </c>
    </row>
    <row r="3" spans="1:14" x14ac:dyDescent="0.25">
      <c r="B3" t="s">
        <v>0</v>
      </c>
      <c r="C3" t="s">
        <v>1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s="2" t="s">
        <v>26</v>
      </c>
    </row>
    <row r="4" spans="1:14" x14ac:dyDescent="0.25">
      <c r="B4">
        <v>0</v>
      </c>
      <c r="C4">
        <v>1</v>
      </c>
      <c r="D4">
        <f>4*EXP(0.8*B4)-0.5*C4</f>
        <v>3.5</v>
      </c>
      <c r="E4">
        <f>B4+0.5*$B$2</f>
        <v>0.25</v>
      </c>
      <c r="F4">
        <f>C4+0.5*$B$2*D4</f>
        <v>1.875</v>
      </c>
      <c r="G4">
        <f t="shared" ref="G4:G12" si="0">4*EXP(0.8*E4)-0.5*F4</f>
        <v>3.9481110326406794</v>
      </c>
      <c r="H4">
        <f>B4+0.5*$B$2</f>
        <v>0.25</v>
      </c>
      <c r="I4">
        <f>C4+0.5*$B$2*G4</f>
        <v>1.9870277581601699</v>
      </c>
      <c r="J4">
        <f t="shared" ref="J4:J12" si="1">4*EXP(0.8*H4)-0.5*I4</f>
        <v>3.8920971535605946</v>
      </c>
      <c r="K4">
        <f>B4+$B$2</f>
        <v>0.5</v>
      </c>
      <c r="L4">
        <f>C4+$B$2*J4</f>
        <v>2.9460485767802975</v>
      </c>
      <c r="M4">
        <f t="shared" ref="M4:M12" si="2">4*EXP(0.8*K4)-0.5*L4</f>
        <v>4.4942745021749326</v>
      </c>
      <c r="N4">
        <f>(1/6)*(D4+2*G4+2*J4+M4)</f>
        <v>3.9457818124295798</v>
      </c>
    </row>
    <row r="5" spans="1:14" x14ac:dyDescent="0.25">
      <c r="B5">
        <f>B4+$B$2</f>
        <v>0.5</v>
      </c>
      <c r="C5">
        <f>C4+N4*$B$2</f>
        <v>2.9728909062147899</v>
      </c>
      <c r="D5">
        <f t="shared" ref="D5:D12" si="3">4*EXP(0.8*B5)-0.5*C5</f>
        <v>4.4808533374576864</v>
      </c>
      <c r="E5">
        <f>B5+0.5*$B$2</f>
        <v>0.75</v>
      </c>
      <c r="F5">
        <f>C5+0.5*$B$2*D5</f>
        <v>4.093104240579212</v>
      </c>
      <c r="G5">
        <f t="shared" si="0"/>
        <v>5.2419230812724305</v>
      </c>
      <c r="H5">
        <f>B5+0.5*$B$2</f>
        <v>0.75</v>
      </c>
      <c r="I5">
        <f>C5+0.5*$B$2*G5</f>
        <v>4.283371676532898</v>
      </c>
      <c r="J5">
        <f t="shared" si="1"/>
        <v>5.1467893632955874</v>
      </c>
      <c r="K5">
        <f>B5+$B$2</f>
        <v>1</v>
      </c>
      <c r="L5">
        <f>C5+$B$2*J5</f>
        <v>5.5462855878625836</v>
      </c>
      <c r="M5">
        <f t="shared" si="2"/>
        <v>6.1290209200385792</v>
      </c>
      <c r="N5">
        <f>(1/6)*(D5+2*G5+2*J5+M5)</f>
        <v>5.2312165244387163</v>
      </c>
    </row>
    <row r="6" spans="1:14" x14ac:dyDescent="0.25">
      <c r="B6">
        <f t="shared" ref="B6:B11" si="4">B5+$B$2</f>
        <v>1</v>
      </c>
      <c r="C6">
        <f t="shared" ref="C6:C12" si="5">C5+N5*$B$2</f>
        <v>5.5884991684341481</v>
      </c>
      <c r="D6">
        <f t="shared" si="3"/>
        <v>6.1079141297527979</v>
      </c>
      <c r="E6">
        <f t="shared" ref="E6:E12" si="6">B6+0.5*$B$2</f>
        <v>1.25</v>
      </c>
      <c r="F6">
        <f t="shared" ref="F6:F12" si="7">C6+0.5*$B$2*D6</f>
        <v>7.1154777008723471</v>
      </c>
      <c r="G6">
        <f t="shared" si="0"/>
        <v>7.3153884634000068</v>
      </c>
      <c r="H6">
        <f t="shared" ref="H6:H12" si="8">B6+0.5*$B$2</f>
        <v>1.25</v>
      </c>
      <c r="I6">
        <f t="shared" ref="I6:I12" si="9">C6+0.5*$B$2*G6</f>
        <v>7.4173462842841502</v>
      </c>
      <c r="J6">
        <f t="shared" si="1"/>
        <v>7.1644541716941053</v>
      </c>
      <c r="K6">
        <f t="shared" ref="K6:K12" si="10">B6+$B$2</f>
        <v>1.5</v>
      </c>
      <c r="L6">
        <f t="shared" ref="L6:L12" si="11">C6+$B$2*J6</f>
        <v>9.1707262542812007</v>
      </c>
      <c r="M6">
        <f t="shared" si="2"/>
        <v>8.695104563805593</v>
      </c>
      <c r="N6">
        <f t="shared" ref="N6:N12" si="12">(1/6)*(D6+2*G6+2*J6+M6)</f>
        <v>7.293783993957768</v>
      </c>
    </row>
    <row r="7" spans="1:14" x14ac:dyDescent="0.25">
      <c r="B7">
        <f t="shared" si="4"/>
        <v>1.5</v>
      </c>
      <c r="C7">
        <f t="shared" si="5"/>
        <v>9.2353911654130325</v>
      </c>
      <c r="D7">
        <f t="shared" si="3"/>
        <v>8.6627721082396754</v>
      </c>
      <c r="E7">
        <f t="shared" si="6"/>
        <v>1.75</v>
      </c>
      <c r="F7">
        <f t="shared" si="7"/>
        <v>11.40108419247295</v>
      </c>
      <c r="G7">
        <f t="shared" si="0"/>
        <v>10.520257771142226</v>
      </c>
      <c r="H7">
        <f t="shared" si="8"/>
        <v>1.75</v>
      </c>
      <c r="I7">
        <f t="shared" si="9"/>
        <v>11.865455608198589</v>
      </c>
      <c r="J7">
        <f t="shared" si="1"/>
        <v>10.288072063279408</v>
      </c>
      <c r="K7">
        <f t="shared" si="10"/>
        <v>2</v>
      </c>
      <c r="L7">
        <f t="shared" si="11"/>
        <v>14.379427197052737</v>
      </c>
      <c r="M7">
        <f t="shared" si="2"/>
        <v>12.622416099054092</v>
      </c>
      <c r="N7">
        <f t="shared" si="12"/>
        <v>10.483641312689507</v>
      </c>
    </row>
    <row r="8" spans="1:14" x14ac:dyDescent="0.25">
      <c r="B8">
        <f t="shared" si="4"/>
        <v>2</v>
      </c>
      <c r="C8">
        <f t="shared" si="5"/>
        <v>14.477211821757786</v>
      </c>
      <c r="D8">
        <f t="shared" si="3"/>
        <v>12.573523786701568</v>
      </c>
      <c r="E8">
        <f t="shared" si="6"/>
        <v>2.25</v>
      </c>
      <c r="F8">
        <f t="shared" si="7"/>
        <v>17.620592768433177</v>
      </c>
      <c r="G8">
        <f t="shared" si="0"/>
        <v>15.388293473435198</v>
      </c>
      <c r="H8">
        <f t="shared" si="8"/>
        <v>2.25</v>
      </c>
      <c r="I8">
        <f t="shared" si="9"/>
        <v>18.324285190116584</v>
      </c>
      <c r="J8">
        <f t="shared" si="1"/>
        <v>15.036447262593494</v>
      </c>
      <c r="K8">
        <f t="shared" si="10"/>
        <v>2.5</v>
      </c>
      <c r="L8">
        <f t="shared" si="11"/>
        <v>21.995435453054533</v>
      </c>
      <c r="M8">
        <f t="shared" si="2"/>
        <v>18.558506669195335</v>
      </c>
      <c r="N8">
        <f t="shared" si="12"/>
        <v>15.330251987992384</v>
      </c>
    </row>
    <row r="9" spans="1:14" x14ac:dyDescent="0.25">
      <c r="B9">
        <f t="shared" si="4"/>
        <v>2.5</v>
      </c>
      <c r="C9">
        <f t="shared" si="5"/>
        <v>22.142337815753976</v>
      </c>
      <c r="D9">
        <f t="shared" si="3"/>
        <v>18.485055487845614</v>
      </c>
      <c r="E9">
        <f t="shared" si="6"/>
        <v>2.75</v>
      </c>
      <c r="F9">
        <f t="shared" si="7"/>
        <v>26.763601687715379</v>
      </c>
      <c r="G9">
        <f t="shared" si="0"/>
        <v>22.718253153878798</v>
      </c>
      <c r="H9">
        <f t="shared" si="8"/>
        <v>2.75</v>
      </c>
      <c r="I9">
        <f t="shared" si="9"/>
        <v>27.821901104223677</v>
      </c>
      <c r="J9">
        <f t="shared" si="1"/>
        <v>22.189103445624649</v>
      </c>
      <c r="K9">
        <f t="shared" si="10"/>
        <v>3</v>
      </c>
      <c r="L9">
        <f t="shared" si="11"/>
        <v>33.236889538566302</v>
      </c>
      <c r="M9">
        <f t="shared" si="2"/>
        <v>27.474260753283268</v>
      </c>
      <c r="N9">
        <f t="shared" si="12"/>
        <v>22.629004906689293</v>
      </c>
    </row>
    <row r="10" spans="1:14" x14ac:dyDescent="0.25">
      <c r="B10">
        <f t="shared" si="4"/>
        <v>3</v>
      </c>
      <c r="C10">
        <f t="shared" si="5"/>
        <v>33.45684026909862</v>
      </c>
      <c r="D10">
        <f t="shared" si="3"/>
        <v>27.364285388017109</v>
      </c>
      <c r="E10">
        <f t="shared" si="6"/>
        <v>3.25</v>
      </c>
      <c r="F10">
        <f t="shared" si="7"/>
        <v>40.297911616102894</v>
      </c>
      <c r="G10">
        <f t="shared" si="0"/>
        <v>33.705996331955319</v>
      </c>
      <c r="H10">
        <f t="shared" si="8"/>
        <v>3.25</v>
      </c>
      <c r="I10">
        <f t="shared" si="9"/>
        <v>41.883339352087447</v>
      </c>
      <c r="J10">
        <f t="shared" si="1"/>
        <v>32.913282463963043</v>
      </c>
      <c r="K10">
        <f t="shared" si="10"/>
        <v>3.5</v>
      </c>
      <c r="L10">
        <f t="shared" si="11"/>
        <v>49.913481501080142</v>
      </c>
      <c r="M10">
        <f t="shared" si="2"/>
        <v>40.82184633384815</v>
      </c>
      <c r="N10">
        <f t="shared" si="12"/>
        <v>33.570781552283663</v>
      </c>
    </row>
    <row r="11" spans="1:14" x14ac:dyDescent="0.25">
      <c r="B11">
        <f t="shared" si="4"/>
        <v>3.5</v>
      </c>
      <c r="C11">
        <f t="shared" si="5"/>
        <v>50.242231045240452</v>
      </c>
      <c r="D11">
        <f t="shared" si="3"/>
        <v>40.657471561767991</v>
      </c>
      <c r="E11">
        <f t="shared" si="6"/>
        <v>3.75</v>
      </c>
      <c r="F11">
        <f t="shared" si="7"/>
        <v>60.406598935682453</v>
      </c>
      <c r="G11">
        <f t="shared" si="0"/>
        <v>50.138848224909445</v>
      </c>
      <c r="H11">
        <f t="shared" si="8"/>
        <v>3.75</v>
      </c>
      <c r="I11">
        <f t="shared" si="9"/>
        <v>62.776943101467815</v>
      </c>
      <c r="J11">
        <f t="shared" si="1"/>
        <v>48.953676142016761</v>
      </c>
      <c r="K11">
        <f t="shared" si="10"/>
        <v>4</v>
      </c>
      <c r="L11">
        <f t="shared" si="11"/>
        <v>74.719069116248832</v>
      </c>
      <c r="M11">
        <f t="shared" si="2"/>
        <v>60.770586230312993</v>
      </c>
      <c r="N11">
        <f t="shared" si="12"/>
        <v>49.935517754322234</v>
      </c>
    </row>
    <row r="12" spans="1:14" x14ac:dyDescent="0.25">
      <c r="B12">
        <f>B11+$B$2</f>
        <v>4</v>
      </c>
      <c r="C12">
        <f t="shared" si="5"/>
        <v>75.209989922401576</v>
      </c>
      <c r="D12">
        <f t="shared" si="3"/>
        <v>60.525125827236621</v>
      </c>
      <c r="E12">
        <f t="shared" si="6"/>
        <v>4.25</v>
      </c>
      <c r="F12">
        <f t="shared" si="7"/>
        <v>90.341271379210724</v>
      </c>
      <c r="G12">
        <f t="shared" si="0"/>
        <v>74.685764499982739</v>
      </c>
      <c r="H12">
        <f t="shared" si="8"/>
        <v>4.25</v>
      </c>
      <c r="I12">
        <f t="shared" si="9"/>
        <v>93.881431047397257</v>
      </c>
      <c r="J12">
        <f t="shared" si="1"/>
        <v>72.915684665889472</v>
      </c>
      <c r="K12">
        <f t="shared" si="10"/>
        <v>4.5</v>
      </c>
      <c r="L12">
        <f t="shared" si="11"/>
        <v>111.66783225534631</v>
      </c>
      <c r="M12">
        <f t="shared" si="2"/>
        <v>90.559021647038804</v>
      </c>
      <c r="N12">
        <f t="shared" si="12"/>
        <v>74.381174301003298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Sheet4</vt:lpstr>
      <vt:lpstr>Sheet5</vt:lpstr>
      <vt:lpstr>Sheet3</vt:lpstr>
      <vt:lpstr>Sheet6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2021-01-04T01:57:59Z</dcterms:created>
  <dcterms:modified xsi:type="dcterms:W3CDTF">2021-01-06T07:55:37Z</dcterms:modified>
</cp:coreProperties>
</file>